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195" windowHeight="12645" tabRatio="911" firstSheet="3" activeTab="4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支出表" sheetId="5" r:id="rId5"/>
    <sheet name="一般公共预算基本支出表（纵向）" sheetId="6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单位项目绩效目标!$A$1:$AO$8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5">'一般公共预算基本支出表（纵向）'!$A$1:$E$52</definedName>
    <definedName name="_xlnm.Print_Area" localSheetId="4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5">'一般公共预算基本支出表（纵向）'!$1:$6</definedName>
    <definedName name="_xlnm.Print_Titles" localSheetId="4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25725"/>
</workbook>
</file>

<file path=xl/calcChain.xml><?xml version="1.0" encoding="utf-8"?>
<calcChain xmlns="http://schemas.openxmlformats.org/spreadsheetml/2006/main">
  <c r="I17" i="12"/>
  <c r="I16"/>
  <c r="I15"/>
  <c r="I14"/>
  <c r="I13"/>
  <c r="I12"/>
  <c r="I11"/>
  <c r="I10"/>
  <c r="I9"/>
  <c r="I8"/>
  <c r="I7"/>
  <c r="N6"/>
  <c r="M6"/>
  <c r="L6"/>
  <c r="K6"/>
  <c r="J6"/>
  <c r="I6"/>
  <c r="J7" i="11"/>
  <c r="I7"/>
  <c r="H7"/>
  <c r="G7"/>
  <c r="F7"/>
  <c r="E7"/>
  <c r="D7"/>
  <c r="C7"/>
  <c r="J6"/>
  <c r="I6"/>
  <c r="H6"/>
  <c r="G6"/>
  <c r="F6"/>
  <c r="E6"/>
  <c r="D6"/>
  <c r="C6"/>
  <c r="F9" i="9"/>
  <c r="B9"/>
  <c r="F8"/>
  <c r="B8"/>
  <c r="F7"/>
  <c r="B7"/>
  <c r="F6"/>
  <c r="B6"/>
  <c r="I5"/>
  <c r="H5"/>
  <c r="G5"/>
  <c r="F5"/>
  <c r="E5"/>
  <c r="D5"/>
  <c r="C5"/>
  <c r="B5"/>
  <c r="AW11" i="7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E13" i="5"/>
  <c r="G12"/>
  <c r="F12"/>
  <c r="E12"/>
  <c r="F11"/>
  <c r="E11"/>
  <c r="E10"/>
  <c r="E9" s="1"/>
  <c r="F9"/>
  <c r="E8"/>
  <c r="F7"/>
  <c r="E7"/>
  <c r="F6"/>
  <c r="E6"/>
  <c r="F5"/>
  <c r="E5"/>
  <c r="E52" i="6"/>
  <c r="C52"/>
  <c r="E51"/>
  <c r="C51"/>
  <c r="E50"/>
  <c r="C50"/>
  <c r="E49"/>
  <c r="C49"/>
  <c r="E48"/>
  <c r="C48"/>
  <c r="E47"/>
  <c r="C47"/>
  <c r="E46"/>
  <c r="C46"/>
  <c r="E45"/>
  <c r="C45"/>
  <c r="E44"/>
  <c r="D44"/>
  <c r="C44"/>
  <c r="D43"/>
  <c r="C43"/>
  <c r="D42"/>
  <c r="C42"/>
  <c r="D41"/>
  <c r="C41"/>
  <c r="E40"/>
  <c r="D40"/>
  <c r="C40"/>
  <c r="D39"/>
  <c r="C39"/>
  <c r="C38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/>
  <c r="E8"/>
  <c r="C8"/>
  <c r="E7"/>
  <c r="D7"/>
  <c r="C7"/>
  <c r="E6"/>
  <c r="D6"/>
  <c r="C6"/>
  <c r="D35" i="4"/>
  <c r="B35"/>
  <c r="D9"/>
  <c r="B6"/>
  <c r="E13" i="3"/>
  <c r="G12"/>
  <c r="F12"/>
  <c r="E12"/>
  <c r="E11"/>
  <c r="E10"/>
  <c r="G9"/>
  <c r="F9"/>
  <c r="E9"/>
  <c r="E8"/>
  <c r="G7"/>
  <c r="F7"/>
  <c r="E7"/>
  <c r="G6"/>
  <c r="F6"/>
  <c r="E6"/>
  <c r="G5"/>
  <c r="F5"/>
  <c r="E5"/>
  <c r="E15" i="2"/>
  <c r="O14"/>
  <c r="N14"/>
  <c r="M14"/>
  <c r="L14"/>
  <c r="K14"/>
  <c r="J14"/>
  <c r="I14"/>
  <c r="H14"/>
  <c r="G14"/>
  <c r="F14"/>
  <c r="E14"/>
  <c r="E13"/>
  <c r="E12"/>
  <c r="O11"/>
  <c r="N11"/>
  <c r="M11"/>
  <c r="L11"/>
  <c r="K11"/>
  <c r="J11"/>
  <c r="I11"/>
  <c r="H11"/>
  <c r="G11"/>
  <c r="F11"/>
  <c r="E11"/>
  <c r="E10"/>
  <c r="O9"/>
  <c r="N9"/>
  <c r="M9"/>
  <c r="L9"/>
  <c r="K9"/>
  <c r="J9"/>
  <c r="I9"/>
  <c r="H9"/>
  <c r="G9"/>
  <c r="F9"/>
  <c r="E9"/>
  <c r="O8"/>
  <c r="N8"/>
  <c r="M8"/>
  <c r="L8"/>
  <c r="K8"/>
  <c r="J8"/>
  <c r="I8"/>
  <c r="H8"/>
  <c r="G8"/>
  <c r="F8"/>
  <c r="E8"/>
  <c r="O7"/>
  <c r="N7"/>
  <c r="M7"/>
  <c r="L7"/>
  <c r="K7"/>
  <c r="J7"/>
  <c r="I7"/>
  <c r="H7"/>
  <c r="G7"/>
  <c r="F7"/>
  <c r="E7"/>
  <c r="D36" i="1"/>
  <c r="B36"/>
  <c r="B33"/>
  <c r="F9"/>
  <c r="D9"/>
  <c r="B7"/>
  <c r="B6"/>
  <c r="F5"/>
</calcChain>
</file>

<file path=xl/sharedStrings.xml><?xml version="1.0" encoding="utf-8"?>
<sst xmlns="http://schemas.openxmlformats.org/spreadsheetml/2006/main" count="734" uniqueCount="323">
  <si>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</si>
  <si>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</si>
  <si>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</si>
  <si>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</si>
  <si>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</si>
  <si>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</si>
  <si>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</si>
  <si>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</si>
  <si>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</si>
  <si>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</si>
  <si>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</si>
  <si>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</si>
  <si>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</si>
  <si>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</si>
  <si>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</si>
  <si>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</si>
  <si>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</si>
  <si>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</si>
  <si>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</si>
  <si>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</si>
  <si>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</si>
  <si>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</si>
  <si>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</si>
  <si>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</si>
  <si>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</si>
  <si>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</si>
  <si>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</si>
  <si>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</si>
  <si>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</si>
  <si>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</si>
  <si>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</si>
  <si>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</si>
  <si>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</si>
  <si>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</si>
  <si>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</si>
  <si>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</si>
  <si>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</si>
  <si>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</si>
  <si>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</si>
  <si>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</si>
  <si>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</si>
  <si>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</si>
  <si>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</si>
  <si>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</si>
  <si>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</si>
  <si>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</si>
  <si>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</si>
  <si>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</si>
  <si>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</si>
  <si>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</si>
  <si>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</si>
  <si>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</si>
  <si>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</si>
  <si>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</si>
  <si>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</si>
  <si>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</si>
  <si>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</si>
  <si>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</si>
  <si>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</si>
  <si>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</si>
  <si>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</si>
  <si>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</si>
  <si>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</si>
  <si>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</si>
  <si>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</si>
  <si>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</si>
  <si>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</si>
  <si>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</si>
  <si>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</si>
  <si>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</si>
  <si>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</si>
  <si>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</si>
  <si>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</si>
  <si>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</si>
  <si>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</si>
  <si>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</si>
  <si>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</si>
  <si>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</si>
  <si>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</si>
  <si>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</si>
  <si>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</si>
  <si>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</si>
  <si>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</si>
  <si>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</si>
  <si>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</si>
  <si>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</si>
  <si>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</si>
  <si>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</si>
  <si>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</si>
  <si>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</si>
  <si>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</si>
  <si>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</si>
  <si>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</si>
  <si>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</si>
  <si>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</si>
  <si>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</si>
  <si>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</si>
  <si>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</si>
  <si>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</si>
  <si>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</si>
  <si>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</si>
  <si>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</si>
  <si>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</si>
  <si>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</si>
  <si>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</si>
  <si>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</si>
  <si>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</si>
  <si>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</si>
  <si>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</si>
  <si>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</si>
  <si>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</si>
  <si>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</si>
  <si>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</si>
  <si>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</si>
  <si>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</si>
  <si>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</si>
  <si>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</si>
  <si>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</si>
  <si>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</si>
  <si>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</si>
  <si>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</si>
  <si>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</si>
  <si>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</si>
  <si>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</si>
  <si>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</si>
  <si>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</si>
  <si>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</si>
  <si>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</si>
  <si>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</si>
  <si>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</si>
  <si>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</si>
  <si>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</si>
  <si>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</si>
  <si>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</si>
  <si>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</si>
  <si>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</si>
  <si>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</si>
  <si>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</si>
  <si>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</si>
  <si>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</si>
  <si>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</si>
  <si>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</si>
  <si>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</si>
  <si>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</si>
  <si>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</si>
  <si>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</si>
  <si>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</si>
  <si>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</si>
  <si>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</si>
  <si>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</si>
  <si>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</si>
  <si>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</si>
  <si>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</si>
  <si>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</si>
  <si>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</si>
  <si>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</si>
  <si>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</si>
  <si>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</si>
  <si>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</si>
  <si>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</si>
  <si>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</si>
  <si>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</si>
  <si>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</si>
  <si>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</si>
  <si>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</si>
  <si>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</si>
  <si>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</si>
  <si>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</si>
  <si>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</si>
  <si>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</si>
  <si>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</si>
  <si>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</si>
  <si>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</si>
  <si>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</si>
  <si>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</si>
  <si>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</si>
  <si>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</si>
  <si>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</si>
  <si>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</si>
  <si>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</si>
  <si>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</si>
  <si>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</si>
  <si>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</si>
  <si>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</si>
  <si>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</si>
  <si>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</si>
  <si>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</si>
  <si>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</si>
  <si>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</si>
  <si>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</si>
  <si>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</si>
  <si>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</si>
  <si>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</si>
  <si>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</si>
  <si>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</si>
  <si>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</si>
  <si>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</si>
  <si>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</si>
  <si>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</si>
  <si>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</si>
  <si>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</si>
  <si>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</si>
  <si>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</si>
  <si>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</si>
  <si>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</si>
  <si>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</si>
  <si>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</si>
  <si>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</si>
  <si>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</si>
  <si>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</si>
  <si>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</si>
  <si>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</si>
  <si>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</si>
  <si>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</si>
  <si>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</si>
  <si>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</si>
  <si>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</si>
  <si>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</si>
  <si>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</si>
  <si>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</si>
  <si>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</si>
  <si>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</si>
  <si>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</si>
  <si>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</si>
  <si>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</si>
  <si>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</si>
  <si>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</si>
  <si>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</si>
  <si>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</si>
  <si>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</si>
  <si>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</si>
  <si>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</si>
  <si>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</si>
  <si>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</si>
  <si>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</si>
  <si>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</si>
  <si>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</si>
  <si>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</si>
  <si>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</si>
  <si>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</si>
  <si>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</si>
  <si>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</si>
  <si>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</si>
  <si>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</si>
  <si>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</si>
  <si>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  <r>
      <rPr>
        <sz val="9"/>
        <rFont val="宋体"/>
        <charset val="134"/>
      </rPr>
      <t xml:space="preserve">
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</si>
  <si>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</si>
  <si>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</si>
  <si>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</si>
  <si>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</si>
  <si>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</si>
  <si>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</si>
  <si>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</si>
  <si>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</si>
  <si>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</si>
  <si>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</si>
  <si>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</si>
  <si>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</si>
  <si>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</si>
  <si>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</si>
  <si>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</si>
  <si>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</si>
  <si>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</si>
  <si>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</si>
  <si>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</si>
  <si>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</si>
  <si>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</si>
  <si>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</si>
  <si>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</si>
  <si>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</si>
  <si>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</si>
  <si>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</si>
  <si>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</si>
  <si>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</si>
  <si>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</si>
  <si>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</si>
  <si>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</si>
  <si>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</si>
  <si>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</si>
  <si>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</si>
  <si>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</si>
  <si>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</si>
  <si>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</si>
  <si>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</si>
  <si>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</si>
  <si>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</si>
  <si>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督学责任区工作经费</t>
  </si>
  <si>
    <t>社会事业</t>
  </si>
  <si>
    <t>贺永宏</t>
  </si>
  <si>
    <t>2021-01-01</t>
  </si>
  <si>
    <t>2021-12-01</t>
  </si>
  <si>
    <t xml:space="preserve">   依据《关于开展全国中小学校责任督学挂牌督导创新县（市、区）评估认定工作的通知》国教督函〔2015〕32号，我区现设置6个督学责任区：即城东督学责任区、城西督学责任区、兰溪片督学责任区、沧水铺片督学责任区、泥江口片督学责任区、欧江岔片督学责任区。每个督学责任区安排了3-4名专职督学开展工作。</t>
  </si>
  <si>
    <t>2021-03-31</t>
  </si>
  <si>
    <t>2021-12-31</t>
  </si>
  <si>
    <t>城乡义务教育经费保障机制改革资金</t>
  </si>
  <si>
    <t>李定量</t>
  </si>
  <si>
    <t>城乡义务教育阶段学校公用经费，小学650元/生.年，初中850元/生.年</t>
  </si>
  <si>
    <t>校园足球示范区</t>
  </si>
  <si>
    <t>张正军</t>
  </si>
  <si>
    <t xml:space="preserve">    赫山区现在正在建设省级校园足球示范区，依据《关于教育工作的专题的纪要》（益赫府阅〔2015〕27号，区级每年安排30万元，用于推广校园足球。</t>
  </si>
  <si>
    <t>赫山区现在正在建设省级校园足球示范区，依据《关于教育工作的专题的纪要》（益赫府阅〔2015〕27号，区级每年安排30万元，用于推广校园足球。</t>
  </si>
  <si>
    <t>职教经费</t>
  </si>
  <si>
    <t>丁志华</t>
  </si>
  <si>
    <t>依据《湖南省县级人民政府职业教育工作督导评估指标》第3条“财政按区域人口人均一元的标准预算安排职业教育专项经费”，用于改善职业学校办学条件。</t>
  </si>
  <si>
    <t>中职免学费区级配套资金</t>
  </si>
  <si>
    <t xml:space="preserve">  上级相关经费(指中职免学费）文件按比例区级应分担资金</t>
  </si>
  <si>
    <t>原民办教师和代课教师生活困难补助</t>
  </si>
  <si>
    <t>叶剑星</t>
  </si>
  <si>
    <t xml:space="preserve">    依据省财政厅《关于下达2016年原中小学民办教师和代课教师生活困难补助资金的通知》（湘财预【2016】46号），应保障原中小学民办教师和代课教师生活困难补助及时足额到位。</t>
  </si>
  <si>
    <t>学校公用经费、免学杂费、高中国家助学金等配套资金</t>
  </si>
  <si>
    <t>民办教育发展专项</t>
  </si>
  <si>
    <t>何小波</t>
  </si>
  <si>
    <t>依据《湖南省县级人民政府教育工作督导评估方案（2014—2020年）》第5条第7项“财政按规定预算民办教育发展专项资金和教育督导经费”，用于开展民办教育工作。</t>
  </si>
  <si>
    <t>助学专项</t>
  </si>
  <si>
    <t>高小兵</t>
  </si>
  <si>
    <t xml:space="preserve"> 依据国家督导评估“教育经费投入评估细则，每万人安排困难家庭学生扶贫助学资金5000元”，用于资助贫困家庭学生，真正做到不让一个孩子掉队。</t>
  </si>
  <si>
    <t>校方责任险</t>
  </si>
  <si>
    <t>熊旭术</t>
  </si>
  <si>
    <t xml:space="preserve">    依据《湖南省中小学人身伤害事故预防与处理条例》第5条，校方责任险标准由7元/生提高到10元/生。</t>
  </si>
  <si>
    <t>危改金</t>
  </si>
  <si>
    <t>王为民</t>
  </si>
  <si>
    <t>依据《中共湖南省委湖南省人民政府关于进一步加强农村教育工作的决定》（湘发〔2004〕5号）“农村税费改革转移支付资金中用于农村中小学危房改造部分，要足额落实到位”。</t>
  </si>
  <si>
    <t>重点项目支出绩效目标申报表</t>
  </si>
</sst>
</file>

<file path=xl/styles.xml><?xml version="1.0" encoding="utf-8"?>
<styleSheet xmlns="http://schemas.openxmlformats.org/spreadsheetml/2006/main">
  <fonts count="6"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87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vertical="center" shrinkToFit="1"/>
    </xf>
    <xf numFmtId="1" fontId="0" fillId="0" borderId="0" xfId="0" applyNumberFormat="1" applyFill="1"/>
    <xf numFmtId="0" fontId="0" fillId="0" borderId="2" xfId="0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4" xfId="0" applyFill="1" applyBorder="1"/>
    <xf numFmtId="0" fontId="0" fillId="0" borderId="11" xfId="0" applyFill="1" applyBorder="1"/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right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1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 applyProtection="1">
      <alignment horizontal="right" vertical="center" wrapText="1"/>
    </xf>
    <xf numFmtId="1" fontId="0" fillId="0" borderId="4" xfId="0" applyNumberFormat="1" applyFill="1" applyBorder="1"/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showZeros="0" topLeftCell="A4" workbookViewId="0">
      <selection activeCell="B27" sqref="B27"/>
    </sheetView>
  </sheetViews>
  <sheetFormatPr defaultColWidth="9.1640625" defaultRowHeight="11.25"/>
  <cols>
    <col min="1" max="1" width="33.83203125" style="5" customWidth="1"/>
    <col min="2" max="2" width="30.5" style="5" customWidth="1"/>
    <col min="3" max="3" width="28.83203125" style="5" customWidth="1"/>
    <col min="4" max="4" width="15.33203125" style="5" customWidth="1"/>
    <col min="5" max="5" width="28.6640625" style="5" customWidth="1"/>
    <col min="6" max="6" width="26.1640625" style="5" customWidth="1"/>
    <col min="7" max="7" width="9.1640625" style="5" customWidth="1"/>
    <col min="8" max="16384" width="9.1640625" style="5"/>
  </cols>
  <sheetData>
    <row r="1" spans="1:6" ht="28.5" customHeight="1">
      <c r="A1" s="74" t="s">
        <v>0</v>
      </c>
      <c r="B1" s="74"/>
      <c r="C1" s="74"/>
      <c r="D1" s="74"/>
      <c r="E1" s="74"/>
      <c r="F1" s="74"/>
    </row>
    <row r="2" spans="1:6" ht="12.75" customHeight="1">
      <c r="A2" s="15"/>
      <c r="F2" s="25" t="s">
        <v>1</v>
      </c>
    </row>
    <row r="3" spans="1:6" ht="18" customHeight="1">
      <c r="A3" s="75" t="s">
        <v>2</v>
      </c>
      <c r="B3" s="75"/>
      <c r="C3" s="75" t="s">
        <v>3</v>
      </c>
      <c r="D3" s="75"/>
      <c r="E3" s="75"/>
      <c r="F3" s="75"/>
    </row>
    <row r="4" spans="1:6" ht="18" customHeight="1">
      <c r="A4" s="44" t="s">
        <v>4</v>
      </c>
      <c r="B4" s="44" t="s">
        <v>5</v>
      </c>
      <c r="C4" s="44" t="s">
        <v>4</v>
      </c>
      <c r="D4" s="44" t="s">
        <v>5</v>
      </c>
      <c r="E4" s="44" t="s">
        <v>4</v>
      </c>
      <c r="F4" s="44" t="s">
        <v>5</v>
      </c>
    </row>
    <row r="5" spans="1:6" ht="18" customHeight="1">
      <c r="A5" s="57" t="s">
        <v>6</v>
      </c>
      <c r="B5" s="41">
        <v>6727177</v>
      </c>
      <c r="C5" s="57" t="s">
        <v>7</v>
      </c>
      <c r="D5" s="41">
        <v>0</v>
      </c>
      <c r="E5" s="57" t="s">
        <v>8</v>
      </c>
      <c r="F5" s="41">
        <f>F6+F7+F8</f>
        <v>6727177</v>
      </c>
    </row>
    <row r="6" spans="1:6" ht="18" customHeight="1">
      <c r="A6" s="57" t="s">
        <v>9</v>
      </c>
      <c r="B6" s="41">
        <f>B7+B14+B17</f>
        <v>214250</v>
      </c>
      <c r="C6" s="57" t="s">
        <v>10</v>
      </c>
      <c r="D6" s="41">
        <v>0</v>
      </c>
      <c r="E6" s="57" t="s">
        <v>11</v>
      </c>
      <c r="F6" s="41">
        <v>5966987</v>
      </c>
    </row>
    <row r="7" spans="1:6" ht="18" customHeight="1">
      <c r="A7" s="57" t="s">
        <v>12</v>
      </c>
      <c r="B7" s="41">
        <f>SUM(B8:B13)</f>
        <v>0</v>
      </c>
      <c r="C7" s="57" t="s">
        <v>13</v>
      </c>
      <c r="D7" s="41">
        <v>0</v>
      </c>
      <c r="E7" s="57" t="s">
        <v>14</v>
      </c>
      <c r="F7" s="41">
        <v>696150</v>
      </c>
    </row>
    <row r="8" spans="1:6" ht="18" customHeight="1">
      <c r="A8" s="57" t="s">
        <v>15</v>
      </c>
      <c r="B8" s="41">
        <v>0</v>
      </c>
      <c r="C8" s="57" t="s">
        <v>16</v>
      </c>
      <c r="D8" s="41">
        <v>0</v>
      </c>
      <c r="E8" s="57" t="s">
        <v>17</v>
      </c>
      <c r="F8" s="41">
        <v>64040</v>
      </c>
    </row>
    <row r="9" spans="1:6" ht="18" customHeight="1">
      <c r="A9" s="57" t="s">
        <v>18</v>
      </c>
      <c r="B9" s="41">
        <v>0</v>
      </c>
      <c r="C9" s="57" t="s">
        <v>19</v>
      </c>
      <c r="D9" s="41">
        <f>B33</f>
        <v>7755677</v>
      </c>
      <c r="E9" s="57" t="s">
        <v>20</v>
      </c>
      <c r="F9" s="41">
        <f>SUM(F10:F16)</f>
        <v>1028500</v>
      </c>
    </row>
    <row r="10" spans="1:6" ht="18" customHeight="1">
      <c r="A10" s="57" t="s">
        <v>21</v>
      </c>
      <c r="B10" s="41"/>
      <c r="C10" s="57" t="s">
        <v>22</v>
      </c>
      <c r="D10" s="41">
        <v>0</v>
      </c>
      <c r="E10" s="57" t="s">
        <v>23</v>
      </c>
      <c r="F10" s="41">
        <v>973500</v>
      </c>
    </row>
    <row r="11" spans="1:6" ht="18" customHeight="1">
      <c r="A11" s="57" t="s">
        <v>24</v>
      </c>
      <c r="B11" s="41">
        <v>0</v>
      </c>
      <c r="C11" s="57" t="s">
        <v>25</v>
      </c>
      <c r="D11" s="41">
        <v>0</v>
      </c>
      <c r="E11" s="57" t="s">
        <v>26</v>
      </c>
      <c r="F11" s="41">
        <v>15000</v>
      </c>
    </row>
    <row r="12" spans="1:6" ht="18" customHeight="1">
      <c r="A12" s="47" t="s">
        <v>27</v>
      </c>
      <c r="B12" s="41">
        <v>0</v>
      </c>
      <c r="C12" s="57" t="s">
        <v>28</v>
      </c>
      <c r="D12" s="41">
        <v>0</v>
      </c>
      <c r="E12" s="57" t="s">
        <v>29</v>
      </c>
      <c r="F12" s="41"/>
    </row>
    <row r="13" spans="1:6" ht="18" customHeight="1">
      <c r="A13" s="57" t="s">
        <v>30</v>
      </c>
      <c r="B13" s="41"/>
      <c r="C13" s="57" t="s">
        <v>31</v>
      </c>
      <c r="D13" s="41">
        <v>0</v>
      </c>
      <c r="E13" s="57" t="s">
        <v>32</v>
      </c>
      <c r="F13" s="41"/>
    </row>
    <row r="14" spans="1:6" ht="18" customHeight="1">
      <c r="A14" s="57" t="s">
        <v>33</v>
      </c>
      <c r="B14" s="41">
        <v>214250</v>
      </c>
      <c r="C14" s="57" t="s">
        <v>34</v>
      </c>
      <c r="D14" s="41">
        <v>0</v>
      </c>
      <c r="E14" s="57" t="s">
        <v>35</v>
      </c>
      <c r="F14" s="41"/>
    </row>
    <row r="15" spans="1:6" ht="18" customHeight="1">
      <c r="A15" s="57" t="s">
        <v>36</v>
      </c>
      <c r="B15" s="41"/>
      <c r="C15" s="57" t="s">
        <v>37</v>
      </c>
      <c r="D15" s="41">
        <v>0</v>
      </c>
      <c r="E15" s="57" t="s">
        <v>38</v>
      </c>
      <c r="F15" s="41"/>
    </row>
    <row r="16" spans="1:6" ht="18" customHeight="1">
      <c r="A16" s="57" t="s">
        <v>39</v>
      </c>
      <c r="B16" s="41">
        <v>214250</v>
      </c>
      <c r="C16" s="57" t="s">
        <v>40</v>
      </c>
      <c r="D16" s="41">
        <v>0</v>
      </c>
      <c r="E16" s="57" t="s">
        <v>41</v>
      </c>
      <c r="F16" s="41">
        <v>40000</v>
      </c>
    </row>
    <row r="17" spans="1:6" ht="18" customHeight="1">
      <c r="A17" s="57" t="s">
        <v>42</v>
      </c>
      <c r="B17" s="41">
        <v>0</v>
      </c>
      <c r="C17" s="57" t="s">
        <v>43</v>
      </c>
      <c r="D17" s="41">
        <v>0</v>
      </c>
      <c r="E17" s="57"/>
      <c r="F17" s="69"/>
    </row>
    <row r="18" spans="1:6" ht="18" customHeight="1">
      <c r="A18" s="57" t="s">
        <v>44</v>
      </c>
      <c r="B18" s="41">
        <v>0</v>
      </c>
      <c r="C18" s="57" t="s">
        <v>45</v>
      </c>
      <c r="D18" s="41">
        <v>0</v>
      </c>
      <c r="E18" s="57"/>
      <c r="F18" s="69"/>
    </row>
    <row r="19" spans="1:6" ht="18" customHeight="1">
      <c r="A19" s="57" t="s">
        <v>46</v>
      </c>
      <c r="B19" s="41">
        <v>814250</v>
      </c>
      <c r="C19" s="57" t="s">
        <v>47</v>
      </c>
      <c r="D19" s="41">
        <v>0</v>
      </c>
      <c r="E19" s="57"/>
      <c r="F19" s="45"/>
    </row>
    <row r="20" spans="1:6" ht="18" customHeight="1">
      <c r="A20" s="57" t="s">
        <v>48</v>
      </c>
      <c r="B20" s="41">
        <v>0</v>
      </c>
      <c r="C20" s="57" t="s">
        <v>49</v>
      </c>
      <c r="D20" s="41">
        <v>0</v>
      </c>
      <c r="E20" s="57"/>
      <c r="F20" s="69"/>
    </row>
    <row r="21" spans="1:6" ht="18" customHeight="1">
      <c r="A21" s="57" t="s">
        <v>50</v>
      </c>
      <c r="B21" s="41">
        <v>0</v>
      </c>
      <c r="C21" s="57" t="s">
        <v>51</v>
      </c>
      <c r="D21" s="41">
        <v>0</v>
      </c>
      <c r="E21" s="57"/>
      <c r="F21" s="69"/>
    </row>
    <row r="22" spans="1:6" ht="18" customHeight="1">
      <c r="A22" s="57" t="s">
        <v>52</v>
      </c>
      <c r="B22" s="41">
        <v>0</v>
      </c>
      <c r="C22" s="57" t="s">
        <v>53</v>
      </c>
      <c r="D22" s="41">
        <v>0</v>
      </c>
      <c r="E22" s="57"/>
      <c r="F22" s="69"/>
    </row>
    <row r="23" spans="1:6" ht="18" customHeight="1">
      <c r="A23" s="57"/>
      <c r="B23" s="48"/>
      <c r="C23" s="57" t="s">
        <v>54</v>
      </c>
      <c r="D23" s="41">
        <v>0</v>
      </c>
      <c r="E23" s="57"/>
      <c r="F23" s="69"/>
    </row>
    <row r="24" spans="1:6" ht="18" customHeight="1">
      <c r="A24" s="57"/>
      <c r="B24" s="48"/>
      <c r="C24" s="57" t="s">
        <v>55</v>
      </c>
      <c r="D24" s="41">
        <v>0</v>
      </c>
      <c r="E24" s="55"/>
      <c r="F24" s="70"/>
    </row>
    <row r="25" spans="1:6" ht="18" customHeight="1">
      <c r="A25" s="57"/>
      <c r="B25" s="48"/>
      <c r="C25" s="57" t="s">
        <v>56</v>
      </c>
      <c r="D25" s="41">
        <v>0</v>
      </c>
      <c r="E25" s="57"/>
      <c r="F25" s="70"/>
    </row>
    <row r="26" spans="1:6" ht="18" customHeight="1">
      <c r="A26" s="57"/>
      <c r="B26" s="48"/>
      <c r="C26" s="57" t="s">
        <v>57</v>
      </c>
      <c r="D26" s="59">
        <v>0</v>
      </c>
      <c r="E26" s="57"/>
      <c r="F26" s="70"/>
    </row>
    <row r="27" spans="1:6" ht="18" customHeight="1">
      <c r="A27" s="57"/>
      <c r="B27" s="48"/>
      <c r="C27" s="52" t="s">
        <v>58</v>
      </c>
      <c r="D27" s="41">
        <v>0</v>
      </c>
      <c r="E27" s="71"/>
      <c r="F27" s="70"/>
    </row>
    <row r="28" spans="1:6" ht="18" customHeight="1">
      <c r="A28" s="57"/>
      <c r="B28" s="48"/>
      <c r="C28" s="57" t="s">
        <v>59</v>
      </c>
      <c r="D28" s="60">
        <v>0</v>
      </c>
      <c r="E28" s="57"/>
      <c r="F28" s="70"/>
    </row>
    <row r="29" spans="1:6" ht="18" customHeight="1">
      <c r="A29" s="57"/>
      <c r="B29" s="48"/>
      <c r="C29" s="57" t="s">
        <v>60</v>
      </c>
      <c r="D29" s="41">
        <v>0</v>
      </c>
      <c r="E29" s="57"/>
      <c r="F29" s="70"/>
    </row>
    <row r="30" spans="1:6" ht="18" customHeight="1">
      <c r="A30" s="57"/>
      <c r="B30" s="48"/>
      <c r="C30" s="57" t="s">
        <v>61</v>
      </c>
      <c r="D30" s="41">
        <v>0</v>
      </c>
      <c r="E30" s="57"/>
      <c r="F30" s="70"/>
    </row>
    <row r="31" spans="1:6" ht="18" customHeight="1">
      <c r="A31" s="57"/>
      <c r="B31" s="48"/>
      <c r="C31" s="57" t="s">
        <v>62</v>
      </c>
      <c r="D31" s="41">
        <v>0</v>
      </c>
      <c r="E31" s="57"/>
      <c r="F31" s="70"/>
    </row>
    <row r="32" spans="1:6" ht="18" customHeight="1">
      <c r="A32" s="57"/>
      <c r="B32" s="48"/>
      <c r="C32" s="57" t="s">
        <v>63</v>
      </c>
      <c r="D32" s="41">
        <v>0</v>
      </c>
      <c r="E32" s="57"/>
      <c r="F32" s="70"/>
    </row>
    <row r="33" spans="1:6" ht="18" customHeight="1">
      <c r="A33" s="36" t="s">
        <v>64</v>
      </c>
      <c r="B33" s="41">
        <f>B5+B6+B18+B19+B20+B21+B22</f>
        <v>7755677</v>
      </c>
      <c r="C33" s="57" t="s">
        <v>65</v>
      </c>
      <c r="D33" s="59">
        <v>0</v>
      </c>
      <c r="E33" s="72"/>
      <c r="F33" s="69"/>
    </row>
    <row r="34" spans="1:6" ht="18" customHeight="1">
      <c r="A34" s="57" t="s">
        <v>66</v>
      </c>
      <c r="B34" s="41">
        <v>0</v>
      </c>
      <c r="C34" s="52" t="s">
        <v>67</v>
      </c>
      <c r="D34" s="41">
        <v>0</v>
      </c>
      <c r="E34" s="71"/>
      <c r="F34" s="69"/>
    </row>
    <row r="35" spans="1:6" ht="18" customHeight="1">
      <c r="A35" s="57"/>
      <c r="B35" s="48"/>
      <c r="C35" s="57"/>
      <c r="D35" s="73"/>
      <c r="E35" s="57"/>
      <c r="F35" s="58"/>
    </row>
    <row r="36" spans="1:6" ht="18" customHeight="1">
      <c r="A36" s="57" t="s">
        <v>68</v>
      </c>
      <c r="B36" s="41">
        <f>B33</f>
        <v>7755677</v>
      </c>
      <c r="C36" s="36" t="s">
        <v>69</v>
      </c>
      <c r="D36" s="41">
        <f>SUM(D5:D34)</f>
        <v>7755677</v>
      </c>
      <c r="E36" s="57" t="s">
        <v>70</v>
      </c>
      <c r="F36" s="45">
        <v>7755677</v>
      </c>
    </row>
  </sheetData>
  <sheetProtection formatCells="0" formatColumns="0" formatRows="0"/>
  <mergeCells count="3">
    <mergeCell ref="A1:F1"/>
    <mergeCell ref="A3:B3"/>
    <mergeCell ref="C3:F3"/>
  </mergeCells>
  <phoneticPr fontId="0" type="noConversion"/>
  <printOptions horizontalCentered="1"/>
  <pageMargins left="0.75" right="0.75" top="1" bottom="1" header="0.5" footer="0.5"/>
  <pageSetup paperSize="9" scale="63" orientation="landscape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B8" sqref="B8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74" t="s">
        <v>217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12.75" customHeight="1">
      <c r="A2" s="15"/>
      <c r="Q2" s="20" t="s">
        <v>72</v>
      </c>
    </row>
    <row r="3" spans="1:17" ht="25.5" customHeight="1">
      <c r="A3" s="77" t="s">
        <v>218</v>
      </c>
      <c r="B3" s="77" t="s">
        <v>219</v>
      </c>
      <c r="C3" s="77" t="s">
        <v>220</v>
      </c>
      <c r="D3" s="77" t="s">
        <v>221</v>
      </c>
      <c r="E3" s="77" t="s">
        <v>222</v>
      </c>
      <c r="F3" s="77" t="s">
        <v>78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8" customHeight="1">
      <c r="A4" s="77"/>
      <c r="B4" s="77"/>
      <c r="C4" s="77"/>
      <c r="D4" s="77"/>
      <c r="E4" s="77"/>
      <c r="F4" s="77" t="s">
        <v>6</v>
      </c>
      <c r="G4" s="77" t="s">
        <v>9</v>
      </c>
      <c r="H4" s="77"/>
      <c r="I4" s="77"/>
      <c r="J4" s="77"/>
      <c r="K4" s="77"/>
      <c r="L4" s="77"/>
      <c r="M4" s="77"/>
      <c r="N4" s="77"/>
      <c r="O4" s="77"/>
      <c r="P4" s="77" t="s">
        <v>48</v>
      </c>
      <c r="Q4" s="77" t="s">
        <v>46</v>
      </c>
    </row>
    <row r="5" spans="1:17" ht="28.5" customHeight="1">
      <c r="A5" s="77"/>
      <c r="B5" s="77"/>
      <c r="C5" s="77"/>
      <c r="D5" s="77"/>
      <c r="E5" s="77"/>
      <c r="F5" s="77"/>
      <c r="G5" s="77" t="s">
        <v>79</v>
      </c>
      <c r="H5" s="77"/>
      <c r="I5" s="77"/>
      <c r="J5" s="77"/>
      <c r="K5" s="77"/>
      <c r="L5" s="77"/>
      <c r="M5" s="77" t="s">
        <v>223</v>
      </c>
      <c r="N5" s="77"/>
      <c r="O5" s="77" t="s">
        <v>81</v>
      </c>
      <c r="P5" s="77"/>
      <c r="Q5" s="77"/>
    </row>
    <row r="6" spans="1:17" ht="39" customHeight="1">
      <c r="A6" s="77"/>
      <c r="B6" s="77"/>
      <c r="C6" s="77"/>
      <c r="D6" s="77"/>
      <c r="E6" s="77"/>
      <c r="F6" s="77"/>
      <c r="G6" s="16" t="s">
        <v>224</v>
      </c>
      <c r="H6" s="16" t="s">
        <v>225</v>
      </c>
      <c r="I6" s="16" t="s">
        <v>226</v>
      </c>
      <c r="J6" s="16" t="s">
        <v>227</v>
      </c>
      <c r="K6" s="16" t="s">
        <v>228</v>
      </c>
      <c r="L6" s="16" t="s">
        <v>46</v>
      </c>
      <c r="M6" s="16" t="s">
        <v>229</v>
      </c>
      <c r="N6" s="16" t="s">
        <v>46</v>
      </c>
      <c r="O6" s="77"/>
      <c r="P6" s="77"/>
      <c r="Q6" s="77"/>
    </row>
    <row r="7" spans="1:17" s="1" customFormat="1" ht="20.100000000000001" customHeight="1">
      <c r="A7" s="2" t="s">
        <v>83</v>
      </c>
      <c r="B7" s="10"/>
      <c r="C7" s="17"/>
      <c r="D7" s="10"/>
      <c r="E7" s="18"/>
      <c r="F7" s="18"/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9">
        <v>0</v>
      </c>
      <c r="P7" s="18">
        <v>0</v>
      </c>
      <c r="Q7" s="18">
        <v>0</v>
      </c>
    </row>
    <row r="8" spans="1:17" ht="20.100000000000001" customHeight="1">
      <c r="A8" s="2"/>
      <c r="B8" s="10"/>
      <c r="C8" s="17"/>
      <c r="D8" s="10"/>
      <c r="E8" s="18"/>
      <c r="F8" s="18"/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9">
        <v>0</v>
      </c>
      <c r="P8" s="18">
        <v>0</v>
      </c>
      <c r="Q8" s="18">
        <v>0</v>
      </c>
    </row>
    <row r="9" spans="1:17" ht="20.100000000000001" customHeight="1">
      <c r="A9" s="2"/>
      <c r="B9" s="10"/>
      <c r="C9" s="17"/>
      <c r="D9" s="10"/>
      <c r="E9" s="18"/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0</v>
      </c>
      <c r="P9" s="18">
        <v>0</v>
      </c>
      <c r="Q9" s="18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0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M12" sqref="M12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64.332031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74" t="s">
        <v>230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2.75" customHeight="1">
      <c r="N2" s="12" t="s">
        <v>72</v>
      </c>
    </row>
    <row r="3" spans="1:14" ht="33" customHeight="1">
      <c r="A3" s="78" t="s">
        <v>231</v>
      </c>
      <c r="B3" s="78" t="s">
        <v>232</v>
      </c>
      <c r="C3" s="76" t="s">
        <v>233</v>
      </c>
      <c r="D3" s="76"/>
      <c r="E3" s="76"/>
      <c r="F3" s="76"/>
      <c r="G3" s="76"/>
      <c r="H3" s="76"/>
      <c r="I3" s="76"/>
      <c r="J3" s="86"/>
      <c r="K3" s="78" t="s">
        <v>234</v>
      </c>
      <c r="L3" s="76" t="s">
        <v>235</v>
      </c>
      <c r="M3" s="86"/>
      <c r="N3" s="77" t="s">
        <v>236</v>
      </c>
    </row>
    <row r="4" spans="1:14" ht="24.75" customHeight="1">
      <c r="A4" s="78"/>
      <c r="B4" s="78"/>
      <c r="C4" s="78" t="s">
        <v>77</v>
      </c>
      <c r="D4" s="77" t="s">
        <v>237</v>
      </c>
      <c r="E4" s="77"/>
      <c r="F4" s="77"/>
      <c r="G4" s="77"/>
      <c r="H4" s="78"/>
      <c r="I4" s="77" t="s">
        <v>238</v>
      </c>
      <c r="J4" s="78"/>
      <c r="K4" s="78"/>
      <c r="L4" s="78" t="s">
        <v>239</v>
      </c>
      <c r="M4" s="78" t="s">
        <v>240</v>
      </c>
      <c r="N4" s="77"/>
    </row>
    <row r="5" spans="1:14" ht="38.25" customHeight="1">
      <c r="A5" s="86"/>
      <c r="B5" s="86"/>
      <c r="C5" s="76"/>
      <c r="D5" s="6" t="s">
        <v>241</v>
      </c>
      <c r="E5" s="7" t="s">
        <v>79</v>
      </c>
      <c r="F5" s="7" t="s">
        <v>242</v>
      </c>
      <c r="G5" s="7" t="s">
        <v>223</v>
      </c>
      <c r="H5" s="7" t="s">
        <v>243</v>
      </c>
      <c r="I5" s="7" t="s">
        <v>102</v>
      </c>
      <c r="J5" s="11" t="s">
        <v>103</v>
      </c>
      <c r="K5" s="86"/>
      <c r="L5" s="86"/>
      <c r="M5" s="86"/>
      <c r="N5" s="76"/>
    </row>
    <row r="6" spans="1:14" s="1" customFormat="1" ht="51" customHeight="1">
      <c r="A6" s="2" t="s">
        <v>83</v>
      </c>
      <c r="B6" s="3"/>
      <c r="C6" s="8">
        <f>SUM(C7)</f>
        <v>7755677</v>
      </c>
      <c r="D6" s="8">
        <f t="shared" ref="D6:J6" si="0">SUM(D7)</f>
        <v>6727177</v>
      </c>
      <c r="E6" s="8">
        <f t="shared" si="0"/>
        <v>0</v>
      </c>
      <c r="F6" s="8">
        <f t="shared" si="0"/>
        <v>0</v>
      </c>
      <c r="G6" s="8">
        <f t="shared" si="0"/>
        <v>214250</v>
      </c>
      <c r="H6" s="8">
        <f t="shared" si="0"/>
        <v>814250</v>
      </c>
      <c r="I6" s="8">
        <f t="shared" si="0"/>
        <v>6727177</v>
      </c>
      <c r="J6" s="8">
        <f t="shared" si="0"/>
        <v>1028500</v>
      </c>
      <c r="K6" s="2"/>
      <c r="L6" s="3"/>
      <c r="M6" s="3"/>
      <c r="N6" s="3"/>
    </row>
    <row r="7" spans="1:14" ht="51" customHeight="1">
      <c r="A7" s="2" t="s">
        <v>244</v>
      </c>
      <c r="B7" s="2"/>
      <c r="C7" s="8">
        <f>SUM(D7:H7)</f>
        <v>7755677</v>
      </c>
      <c r="D7" s="8">
        <f>收支总表!B5</f>
        <v>6727177</v>
      </c>
      <c r="E7" s="8">
        <f>收支总表!B7</f>
        <v>0</v>
      </c>
      <c r="F7" s="8">
        <f>收支总表!B12</f>
        <v>0</v>
      </c>
      <c r="G7" s="8">
        <f>收支总表!B14</f>
        <v>214250</v>
      </c>
      <c r="H7" s="8">
        <f>收支总表!B19</f>
        <v>814250</v>
      </c>
      <c r="I7" s="8">
        <f>收支总表!F5</f>
        <v>6727177</v>
      </c>
      <c r="J7" s="9">
        <f>收支总表!F9</f>
        <v>1028500</v>
      </c>
      <c r="K7" s="2" t="s">
        <v>245</v>
      </c>
      <c r="L7" s="4" t="s">
        <v>246</v>
      </c>
      <c r="M7" s="4" t="s">
        <v>246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0" type="noConversion"/>
  <pageMargins left="0.75" right="0.75" top="1" bottom="1" header="0.5" footer="0.5"/>
  <pageSetup paperSize="9" scale="62" fitToHeight="99" orientation="landscape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72"/>
  <sheetViews>
    <sheetView showGridLines="0" showZeros="0" topLeftCell="A4" workbookViewId="0">
      <selection activeCell="V19" sqref="V19"/>
    </sheetView>
  </sheetViews>
  <sheetFormatPr defaultColWidth="9.1640625" defaultRowHeight="11.25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3.75" customHeight="1">
      <c r="A1" s="74" t="s">
        <v>247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2" ht="12.75" customHeight="1">
      <c r="AO2" s="12" t="s">
        <v>72</v>
      </c>
    </row>
    <row r="3" spans="1:42" ht="33" customHeight="1">
      <c r="A3" s="78" t="s">
        <v>248</v>
      </c>
      <c r="B3" s="78" t="s">
        <v>249</v>
      </c>
      <c r="C3" s="78" t="s">
        <v>250</v>
      </c>
      <c r="D3" s="78" t="s">
        <v>251</v>
      </c>
      <c r="E3" s="78" t="s">
        <v>252</v>
      </c>
      <c r="F3" s="76" t="s">
        <v>253</v>
      </c>
      <c r="G3" s="86"/>
      <c r="H3" s="78" t="s">
        <v>254</v>
      </c>
      <c r="I3" s="76" t="s">
        <v>255</v>
      </c>
      <c r="J3" s="76"/>
      <c r="K3" s="76"/>
      <c r="L3" s="76"/>
      <c r="M3" s="76"/>
      <c r="N3" s="86"/>
      <c r="O3" s="76" t="s">
        <v>256</v>
      </c>
      <c r="P3" s="76"/>
      <c r="Q3" s="76"/>
      <c r="R3" s="76"/>
      <c r="S3" s="76"/>
      <c r="T3" s="86"/>
      <c r="U3" s="76" t="s">
        <v>257</v>
      </c>
      <c r="V3" s="86"/>
      <c r="W3" s="76" t="s">
        <v>258</v>
      </c>
      <c r="X3" s="76"/>
      <c r="Y3" s="76"/>
      <c r="Z3" s="76"/>
      <c r="AA3" s="76"/>
      <c r="AB3" s="76"/>
      <c r="AC3" s="76"/>
      <c r="AD3" s="76"/>
      <c r="AE3" s="86"/>
      <c r="AF3" s="76" t="s">
        <v>259</v>
      </c>
      <c r="AG3" s="76"/>
      <c r="AH3" s="76"/>
      <c r="AI3" s="76"/>
      <c r="AJ3" s="76"/>
      <c r="AK3" s="76"/>
      <c r="AL3" s="76"/>
      <c r="AM3" s="76"/>
      <c r="AN3" s="86"/>
      <c r="AO3" s="77" t="s">
        <v>260</v>
      </c>
    </row>
    <row r="4" spans="1:42" ht="36" customHeight="1">
      <c r="A4" s="78"/>
      <c r="B4" s="78"/>
      <c r="C4" s="78"/>
      <c r="D4" s="78"/>
      <c r="E4" s="78"/>
      <c r="F4" s="78" t="s">
        <v>261</v>
      </c>
      <c r="G4" s="78" t="s">
        <v>262</v>
      </c>
      <c r="H4" s="78"/>
      <c r="I4" s="78" t="s">
        <v>77</v>
      </c>
      <c r="J4" s="78" t="s">
        <v>241</v>
      </c>
      <c r="K4" s="78" t="s">
        <v>263</v>
      </c>
      <c r="L4" s="78" t="s">
        <v>264</v>
      </c>
      <c r="M4" s="78" t="s">
        <v>265</v>
      </c>
      <c r="N4" s="78" t="s">
        <v>243</v>
      </c>
      <c r="O4" s="77" t="s">
        <v>266</v>
      </c>
      <c r="P4" s="78"/>
      <c r="Q4" s="77" t="s">
        <v>267</v>
      </c>
      <c r="R4" s="78"/>
      <c r="S4" s="77" t="s">
        <v>268</v>
      </c>
      <c r="T4" s="78"/>
      <c r="U4" s="78" t="s">
        <v>269</v>
      </c>
      <c r="V4" s="77" t="s">
        <v>270</v>
      </c>
      <c r="W4" s="80" t="s">
        <v>239</v>
      </c>
      <c r="X4" s="77"/>
      <c r="Y4" s="77"/>
      <c r="Z4" s="78"/>
      <c r="AA4" s="77" t="s">
        <v>240</v>
      </c>
      <c r="AB4" s="77"/>
      <c r="AC4" s="77"/>
      <c r="AD4" s="77"/>
      <c r="AE4" s="78"/>
      <c r="AF4" s="77" t="s">
        <v>239</v>
      </c>
      <c r="AG4" s="77"/>
      <c r="AH4" s="77"/>
      <c r="AI4" s="78"/>
      <c r="AJ4" s="77" t="s">
        <v>240</v>
      </c>
      <c r="AK4" s="77"/>
      <c r="AL4" s="77"/>
      <c r="AM4" s="77"/>
      <c r="AN4" s="78"/>
      <c r="AO4" s="77"/>
    </row>
    <row r="5" spans="1:42" ht="49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76"/>
      <c r="O5" s="6" t="s">
        <v>271</v>
      </c>
      <c r="P5" s="7" t="s">
        <v>272</v>
      </c>
      <c r="Q5" s="7" t="s">
        <v>273</v>
      </c>
      <c r="R5" s="7" t="s">
        <v>274</v>
      </c>
      <c r="S5" s="7" t="s">
        <v>275</v>
      </c>
      <c r="T5" s="11" t="s">
        <v>276</v>
      </c>
      <c r="U5" s="78"/>
      <c r="V5" s="77"/>
      <c r="W5" s="6" t="s">
        <v>277</v>
      </c>
      <c r="X5" s="7" t="s">
        <v>278</v>
      </c>
      <c r="Y5" s="7" t="s">
        <v>279</v>
      </c>
      <c r="Z5" s="7" t="s">
        <v>280</v>
      </c>
      <c r="AA5" s="7" t="s">
        <v>281</v>
      </c>
      <c r="AB5" s="7" t="s">
        <v>282</v>
      </c>
      <c r="AC5" s="7" t="s">
        <v>283</v>
      </c>
      <c r="AD5" s="7" t="s">
        <v>284</v>
      </c>
      <c r="AE5" s="7" t="s">
        <v>285</v>
      </c>
      <c r="AF5" s="7" t="s">
        <v>277</v>
      </c>
      <c r="AG5" s="7" t="s">
        <v>278</v>
      </c>
      <c r="AH5" s="7" t="s">
        <v>279</v>
      </c>
      <c r="AI5" s="7" t="s">
        <v>280</v>
      </c>
      <c r="AJ5" s="7" t="s">
        <v>281</v>
      </c>
      <c r="AK5" s="7" t="s">
        <v>282</v>
      </c>
      <c r="AL5" s="7" t="s">
        <v>283</v>
      </c>
      <c r="AM5" s="7" t="s">
        <v>284</v>
      </c>
      <c r="AN5" s="11" t="s">
        <v>285</v>
      </c>
      <c r="AO5" s="76"/>
    </row>
    <row r="6" spans="1:42" s="1" customFormat="1" ht="23.1" customHeight="1">
      <c r="A6" s="2" t="s">
        <v>83</v>
      </c>
      <c r="B6" s="3"/>
      <c r="C6" s="3"/>
      <c r="D6" s="3"/>
      <c r="E6" s="3"/>
      <c r="F6" s="4"/>
      <c r="G6" s="4"/>
      <c r="H6" s="3"/>
      <c r="I6" s="8">
        <f t="shared" ref="I6:N6" si="0">SUM(I7:I17)</f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23.1" customHeight="1">
      <c r="A7" s="2" t="s">
        <v>244</v>
      </c>
      <c r="B7" s="3"/>
      <c r="C7" s="3" t="s">
        <v>286</v>
      </c>
      <c r="D7" s="3" t="s">
        <v>287</v>
      </c>
      <c r="E7" s="3" t="s">
        <v>288</v>
      </c>
      <c r="F7" s="4" t="s">
        <v>289</v>
      </c>
      <c r="G7" s="4" t="s">
        <v>290</v>
      </c>
      <c r="H7" s="3" t="s">
        <v>291</v>
      </c>
      <c r="I7" s="8">
        <f>SUM(J7:N7)</f>
        <v>0</v>
      </c>
      <c r="J7" s="8"/>
      <c r="K7" s="8">
        <v>0</v>
      </c>
      <c r="L7" s="8">
        <v>0</v>
      </c>
      <c r="M7" s="8">
        <v>0</v>
      </c>
      <c r="N7" s="9">
        <v>0</v>
      </c>
      <c r="O7" s="10" t="s">
        <v>289</v>
      </c>
      <c r="P7" s="4" t="s">
        <v>292</v>
      </c>
      <c r="Q7" s="4" t="s">
        <v>289</v>
      </c>
      <c r="R7" s="4" t="s">
        <v>293</v>
      </c>
      <c r="S7" s="4" t="s">
        <v>293</v>
      </c>
      <c r="T7" s="4" t="s">
        <v>293</v>
      </c>
      <c r="U7" s="14" t="s">
        <v>291</v>
      </c>
      <c r="V7" s="14" t="s">
        <v>291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5"/>
    </row>
    <row r="8" spans="1:42" ht="23.1" customHeight="1">
      <c r="A8" s="2" t="s">
        <v>244</v>
      </c>
      <c r="B8" s="3"/>
      <c r="C8" s="3" t="s">
        <v>294</v>
      </c>
      <c r="D8" s="3" t="s">
        <v>287</v>
      </c>
      <c r="E8" s="3" t="s">
        <v>295</v>
      </c>
      <c r="F8" s="4" t="s">
        <v>289</v>
      </c>
      <c r="G8" s="4" t="s">
        <v>290</v>
      </c>
      <c r="H8" s="3" t="s">
        <v>296</v>
      </c>
      <c r="I8" s="8">
        <f t="shared" ref="I8:I17" si="1">SUM(J8:N8)</f>
        <v>0</v>
      </c>
      <c r="J8" s="8"/>
      <c r="K8" s="8">
        <v>0</v>
      </c>
      <c r="L8" s="8">
        <v>0</v>
      </c>
      <c r="M8" s="8">
        <v>0</v>
      </c>
      <c r="N8" s="9">
        <v>0</v>
      </c>
      <c r="O8" s="10" t="s">
        <v>289</v>
      </c>
      <c r="P8" s="4" t="s">
        <v>292</v>
      </c>
      <c r="Q8" s="4" t="s">
        <v>289</v>
      </c>
      <c r="R8" s="4" t="s">
        <v>293</v>
      </c>
      <c r="S8" s="4" t="s">
        <v>293</v>
      </c>
      <c r="T8" s="4" t="s">
        <v>293</v>
      </c>
      <c r="U8" s="14" t="s">
        <v>296</v>
      </c>
      <c r="V8" s="14" t="s">
        <v>296</v>
      </c>
      <c r="W8" s="3" t="s">
        <v>296</v>
      </c>
      <c r="X8" s="3" t="s">
        <v>296</v>
      </c>
      <c r="Y8" s="3" t="s">
        <v>296</v>
      </c>
      <c r="Z8" s="3" t="s">
        <v>296</v>
      </c>
      <c r="AA8" s="3" t="s">
        <v>296</v>
      </c>
      <c r="AB8" s="3"/>
      <c r="AC8" s="3"/>
      <c r="AD8" s="3"/>
      <c r="AE8" s="3"/>
      <c r="AF8" s="3" t="s">
        <v>296</v>
      </c>
      <c r="AG8" s="3"/>
      <c r="AH8" s="3"/>
      <c r="AI8" s="3"/>
      <c r="AJ8" s="3" t="s">
        <v>296</v>
      </c>
      <c r="AK8" s="3"/>
      <c r="AL8" s="3"/>
      <c r="AM8" s="3"/>
      <c r="AN8" s="3"/>
      <c r="AO8" s="3"/>
      <c r="AP8" s="5"/>
    </row>
    <row r="9" spans="1:42" ht="23.1" customHeight="1">
      <c r="A9" s="2" t="s">
        <v>244</v>
      </c>
      <c r="B9" s="3"/>
      <c r="C9" s="3" t="s">
        <v>297</v>
      </c>
      <c r="D9" s="3" t="s">
        <v>287</v>
      </c>
      <c r="E9" s="3" t="s">
        <v>298</v>
      </c>
      <c r="F9" s="4" t="s">
        <v>289</v>
      </c>
      <c r="G9" s="4" t="s">
        <v>290</v>
      </c>
      <c r="H9" s="3" t="s">
        <v>299</v>
      </c>
      <c r="I9" s="8">
        <f t="shared" si="1"/>
        <v>0</v>
      </c>
      <c r="J9" s="8"/>
      <c r="K9" s="8">
        <v>0</v>
      </c>
      <c r="L9" s="8">
        <v>0</v>
      </c>
      <c r="M9" s="8">
        <v>0</v>
      </c>
      <c r="N9" s="9">
        <v>0</v>
      </c>
      <c r="O9" s="10" t="s">
        <v>289</v>
      </c>
      <c r="P9" s="4" t="s">
        <v>292</v>
      </c>
      <c r="Q9" s="4" t="s">
        <v>289</v>
      </c>
      <c r="R9" s="4" t="s">
        <v>293</v>
      </c>
      <c r="S9" s="4" t="s">
        <v>293</v>
      </c>
      <c r="T9" s="4" t="s">
        <v>293</v>
      </c>
      <c r="U9" s="14" t="s">
        <v>300</v>
      </c>
      <c r="V9" s="14" t="s">
        <v>300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5"/>
    </row>
    <row r="10" spans="1:42" ht="23.1" customHeight="1">
      <c r="A10" s="2" t="s">
        <v>244</v>
      </c>
      <c r="B10" s="3"/>
      <c r="C10" s="3" t="s">
        <v>301</v>
      </c>
      <c r="D10" s="3" t="s">
        <v>287</v>
      </c>
      <c r="E10" s="3" t="s">
        <v>302</v>
      </c>
      <c r="F10" s="4" t="s">
        <v>289</v>
      </c>
      <c r="G10" s="4" t="s">
        <v>290</v>
      </c>
      <c r="H10" s="3" t="s">
        <v>303</v>
      </c>
      <c r="I10" s="8">
        <f t="shared" si="1"/>
        <v>0</v>
      </c>
      <c r="J10" s="8"/>
      <c r="K10" s="8">
        <v>0</v>
      </c>
      <c r="L10" s="8">
        <v>0</v>
      </c>
      <c r="M10" s="8">
        <v>0</v>
      </c>
      <c r="N10" s="9">
        <v>0</v>
      </c>
      <c r="O10" s="10" t="s">
        <v>289</v>
      </c>
      <c r="P10" s="4" t="s">
        <v>292</v>
      </c>
      <c r="Q10" s="4" t="s">
        <v>289</v>
      </c>
      <c r="R10" s="4" t="s">
        <v>293</v>
      </c>
      <c r="S10" s="4" t="s">
        <v>293</v>
      </c>
      <c r="T10" s="4" t="s">
        <v>293</v>
      </c>
      <c r="U10" s="14" t="s">
        <v>303</v>
      </c>
      <c r="V10" s="14" t="s">
        <v>303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5"/>
    </row>
    <row r="11" spans="1:42" ht="23.1" customHeight="1">
      <c r="A11" s="2" t="s">
        <v>244</v>
      </c>
      <c r="B11" s="3"/>
      <c r="C11" s="3" t="s">
        <v>304</v>
      </c>
      <c r="D11" s="3" t="s">
        <v>287</v>
      </c>
      <c r="E11" s="3" t="s">
        <v>302</v>
      </c>
      <c r="F11" s="4" t="s">
        <v>289</v>
      </c>
      <c r="G11" s="4" t="s">
        <v>290</v>
      </c>
      <c r="H11" s="3" t="s">
        <v>305</v>
      </c>
      <c r="I11" s="8">
        <f t="shared" si="1"/>
        <v>0</v>
      </c>
      <c r="J11" s="8"/>
      <c r="K11" s="8">
        <v>0</v>
      </c>
      <c r="L11" s="8">
        <v>0</v>
      </c>
      <c r="M11" s="8">
        <v>0</v>
      </c>
      <c r="N11" s="9">
        <v>0</v>
      </c>
      <c r="O11" s="10" t="s">
        <v>289</v>
      </c>
      <c r="P11" s="4" t="s">
        <v>292</v>
      </c>
      <c r="Q11" s="4" t="s">
        <v>289</v>
      </c>
      <c r="R11" s="4" t="s">
        <v>293</v>
      </c>
      <c r="S11" s="4" t="s">
        <v>293</v>
      </c>
      <c r="T11" s="4" t="s">
        <v>293</v>
      </c>
      <c r="U11" s="14" t="s">
        <v>305</v>
      </c>
      <c r="V11" s="14" t="s">
        <v>305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5"/>
    </row>
    <row r="12" spans="1:42" ht="23.1" customHeight="1">
      <c r="A12" s="2" t="s">
        <v>244</v>
      </c>
      <c r="B12" s="3"/>
      <c r="C12" s="3" t="s">
        <v>306</v>
      </c>
      <c r="D12" s="3" t="s">
        <v>287</v>
      </c>
      <c r="E12" s="3" t="s">
        <v>307</v>
      </c>
      <c r="F12" s="4" t="s">
        <v>289</v>
      </c>
      <c r="G12" s="4" t="s">
        <v>290</v>
      </c>
      <c r="H12" s="3" t="s">
        <v>308</v>
      </c>
      <c r="I12" s="8">
        <f t="shared" si="1"/>
        <v>0</v>
      </c>
      <c r="J12" s="8"/>
      <c r="K12" s="8">
        <v>0</v>
      </c>
      <c r="L12" s="8">
        <v>0</v>
      </c>
      <c r="M12" s="8">
        <v>0</v>
      </c>
      <c r="N12" s="9">
        <v>0</v>
      </c>
      <c r="O12" s="10" t="s">
        <v>289</v>
      </c>
      <c r="P12" s="4" t="s">
        <v>292</v>
      </c>
      <c r="Q12" s="4" t="s">
        <v>289</v>
      </c>
      <c r="R12" s="4" t="s">
        <v>293</v>
      </c>
      <c r="S12" s="4" t="s">
        <v>293</v>
      </c>
      <c r="T12" s="4" t="s">
        <v>293</v>
      </c>
      <c r="U12" s="14" t="s">
        <v>308</v>
      </c>
      <c r="V12" s="14" t="s">
        <v>308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2" ht="23.1" customHeight="1">
      <c r="A13" s="2" t="s">
        <v>244</v>
      </c>
      <c r="B13" s="3"/>
      <c r="C13" s="3" t="s">
        <v>309</v>
      </c>
      <c r="D13" s="3" t="s">
        <v>287</v>
      </c>
      <c r="E13" s="3" t="s">
        <v>295</v>
      </c>
      <c r="F13" s="4" t="s">
        <v>289</v>
      </c>
      <c r="G13" s="4" t="s">
        <v>290</v>
      </c>
      <c r="H13" s="3" t="s">
        <v>296</v>
      </c>
      <c r="I13" s="8">
        <f t="shared" si="1"/>
        <v>0</v>
      </c>
      <c r="J13" s="8"/>
      <c r="K13" s="8">
        <v>0</v>
      </c>
      <c r="L13" s="8">
        <v>0</v>
      </c>
      <c r="M13" s="8">
        <v>0</v>
      </c>
      <c r="N13" s="9">
        <v>0</v>
      </c>
      <c r="O13" s="10" t="s">
        <v>289</v>
      </c>
      <c r="P13" s="4" t="s">
        <v>292</v>
      </c>
      <c r="Q13" s="4" t="s">
        <v>289</v>
      </c>
      <c r="R13" s="4" t="s">
        <v>293</v>
      </c>
      <c r="S13" s="4" t="s">
        <v>293</v>
      </c>
      <c r="T13" s="4" t="s">
        <v>293</v>
      </c>
      <c r="U13" s="14" t="s">
        <v>296</v>
      </c>
      <c r="V13" s="14" t="s">
        <v>296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2" ht="23.1" customHeight="1">
      <c r="A14" s="2" t="s">
        <v>244</v>
      </c>
      <c r="B14" s="3"/>
      <c r="C14" s="3" t="s">
        <v>310</v>
      </c>
      <c r="D14" s="3" t="s">
        <v>287</v>
      </c>
      <c r="E14" s="3" t="s">
        <v>311</v>
      </c>
      <c r="F14" s="4" t="s">
        <v>289</v>
      </c>
      <c r="G14" s="4" t="s">
        <v>290</v>
      </c>
      <c r="H14" s="3" t="s">
        <v>312</v>
      </c>
      <c r="I14" s="8">
        <f t="shared" si="1"/>
        <v>0</v>
      </c>
      <c r="J14" s="8"/>
      <c r="K14" s="8">
        <v>0</v>
      </c>
      <c r="L14" s="8">
        <v>0</v>
      </c>
      <c r="M14" s="8">
        <v>0</v>
      </c>
      <c r="N14" s="9">
        <v>0</v>
      </c>
      <c r="O14" s="10" t="s">
        <v>289</v>
      </c>
      <c r="P14" s="4" t="s">
        <v>292</v>
      </c>
      <c r="Q14" s="4" t="s">
        <v>289</v>
      </c>
      <c r="R14" s="4" t="s">
        <v>293</v>
      </c>
      <c r="S14" s="4" t="s">
        <v>293</v>
      </c>
      <c r="T14" s="4" t="s">
        <v>293</v>
      </c>
      <c r="U14" s="14" t="s">
        <v>312</v>
      </c>
      <c r="V14" s="14" t="s">
        <v>312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2" ht="23.1" customHeight="1">
      <c r="A15" s="2" t="s">
        <v>244</v>
      </c>
      <c r="B15" s="3"/>
      <c r="C15" s="3" t="s">
        <v>313</v>
      </c>
      <c r="D15" s="3" t="s">
        <v>287</v>
      </c>
      <c r="E15" s="3" t="s">
        <v>314</v>
      </c>
      <c r="F15" s="4" t="s">
        <v>289</v>
      </c>
      <c r="G15" s="4" t="s">
        <v>290</v>
      </c>
      <c r="H15" s="3" t="s">
        <v>315</v>
      </c>
      <c r="I15" s="8">
        <f t="shared" si="1"/>
        <v>0</v>
      </c>
      <c r="J15" s="8"/>
      <c r="K15" s="8">
        <v>0</v>
      </c>
      <c r="L15" s="8">
        <v>0</v>
      </c>
      <c r="M15" s="8">
        <v>0</v>
      </c>
      <c r="N15" s="9">
        <v>0</v>
      </c>
      <c r="O15" s="10" t="s">
        <v>289</v>
      </c>
      <c r="P15" s="4" t="s">
        <v>292</v>
      </c>
      <c r="Q15" s="4" t="s">
        <v>289</v>
      </c>
      <c r="R15" s="4" t="s">
        <v>293</v>
      </c>
      <c r="S15" s="4" t="s">
        <v>293</v>
      </c>
      <c r="T15" s="4" t="s">
        <v>293</v>
      </c>
      <c r="U15" s="14" t="s">
        <v>315</v>
      </c>
      <c r="V15" s="14" t="s">
        <v>315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2" ht="23.1" customHeight="1">
      <c r="A16" s="2" t="s">
        <v>244</v>
      </c>
      <c r="B16" s="3"/>
      <c r="C16" s="3" t="s">
        <v>316</v>
      </c>
      <c r="D16" s="3" t="s">
        <v>287</v>
      </c>
      <c r="E16" s="3" t="s">
        <v>317</v>
      </c>
      <c r="F16" s="4" t="s">
        <v>289</v>
      </c>
      <c r="G16" s="4" t="s">
        <v>290</v>
      </c>
      <c r="H16" s="3" t="s">
        <v>318</v>
      </c>
      <c r="I16" s="8">
        <f t="shared" si="1"/>
        <v>0</v>
      </c>
      <c r="J16" s="8"/>
      <c r="K16" s="8">
        <v>0</v>
      </c>
      <c r="L16" s="8">
        <v>0</v>
      </c>
      <c r="M16" s="8">
        <v>0</v>
      </c>
      <c r="N16" s="9">
        <v>0</v>
      </c>
      <c r="O16" s="10" t="s">
        <v>289</v>
      </c>
      <c r="P16" s="4" t="s">
        <v>292</v>
      </c>
      <c r="Q16" s="4" t="s">
        <v>289</v>
      </c>
      <c r="R16" s="4" t="s">
        <v>293</v>
      </c>
      <c r="S16" s="4" t="s">
        <v>293</v>
      </c>
      <c r="T16" s="4" t="s">
        <v>293</v>
      </c>
      <c r="U16" s="14" t="s">
        <v>318</v>
      </c>
      <c r="V16" s="14" t="s">
        <v>318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2" ht="23.1" customHeight="1">
      <c r="A17" s="2" t="s">
        <v>244</v>
      </c>
      <c r="B17" s="3"/>
      <c r="C17" s="3" t="s">
        <v>319</v>
      </c>
      <c r="D17" s="3" t="s">
        <v>287</v>
      </c>
      <c r="E17" s="3" t="s">
        <v>320</v>
      </c>
      <c r="F17" s="4" t="s">
        <v>289</v>
      </c>
      <c r="G17" s="4" t="s">
        <v>290</v>
      </c>
      <c r="H17" s="3" t="s">
        <v>321</v>
      </c>
      <c r="I17" s="8">
        <f t="shared" si="1"/>
        <v>0</v>
      </c>
      <c r="J17" s="8"/>
      <c r="K17" s="8">
        <v>0</v>
      </c>
      <c r="L17" s="8">
        <v>0</v>
      </c>
      <c r="M17" s="8">
        <v>0</v>
      </c>
      <c r="N17" s="9">
        <v>0</v>
      </c>
      <c r="O17" s="10" t="s">
        <v>289</v>
      </c>
      <c r="P17" s="4" t="s">
        <v>292</v>
      </c>
      <c r="Q17" s="4" t="s">
        <v>289</v>
      </c>
      <c r="R17" s="4" t="s">
        <v>293</v>
      </c>
      <c r="S17" s="4" t="s">
        <v>293</v>
      </c>
      <c r="T17" s="4" t="s">
        <v>293</v>
      </c>
      <c r="U17" s="14" t="s">
        <v>321</v>
      </c>
      <c r="V17" s="14" t="s">
        <v>321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2" ht="23.1" customHeight="1">
      <c r="G18" s="5"/>
      <c r="H18" s="5"/>
      <c r="I18" s="5"/>
      <c r="T18" s="5"/>
      <c r="U18" s="5"/>
    </row>
    <row r="19" spans="1:42" ht="23.1" customHeight="1">
      <c r="H19" s="5"/>
      <c r="I19" s="5"/>
      <c r="J19" s="5"/>
    </row>
    <row r="20" spans="1:42" ht="23.1" customHeight="1">
      <c r="I20" s="5"/>
      <c r="J20" s="5"/>
    </row>
    <row r="21" spans="1:42" ht="23.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23.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23.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23.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23.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23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23.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23.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3.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23.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23.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23.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23.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23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23.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23.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23.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23.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23.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23.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23.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23.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23.1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23.1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23.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23.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23.1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23.1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23.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23.1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23.1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23.1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23.1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23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23.1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23.1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23.1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23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3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23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23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23.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23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23.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23.1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23.1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23.1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23.1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23.1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23.1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23.1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23.1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23.1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23.1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23.1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23.1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23.1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23.1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23.1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23.1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23.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23.1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23.1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23.1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23.1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23.1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23.1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23.1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23.1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23.1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3.1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23.1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23.1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23.1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23.1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23.1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23.1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23.1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23.1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23.1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23.1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23.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23.1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23.1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23.1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23.1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23.1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23.1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23.1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23.1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23.1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23.1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23.1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23.1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23.1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23.1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23.1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23.1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23.1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23.1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23.1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23.1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23.1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23.1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23.1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23.1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23.1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23.1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23.1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23.1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23.1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23.1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23.1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23.1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23.1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23.1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23.1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23.1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23.1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23.1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23.1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23.1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23.1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23.1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23.1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23.1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23.1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23.1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23.1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23.1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23.1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23.1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23.1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23.1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23.1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23.1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23.1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23.1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23.1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23.1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23.1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23.1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23.1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23.1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23.1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23.1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23.1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23.1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23.1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23.1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23.1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23.1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23.1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23.1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23.1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23.1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23.1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23.1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23.1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23.1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23.1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23.1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23.1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23.1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23.1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23.1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23.1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23.1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23.1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23.1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23.1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23.1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23.1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23.1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23.1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23.1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23.1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23.1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23.1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23.1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23.1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23.1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23.1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23.1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23.1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23.1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23.1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23.1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23.1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23.1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23.1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23.1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23.1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23.1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23.1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23.1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23.1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23.1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23.1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23.1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23.1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23.1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23.1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23.1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23.1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23.1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23.1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23.1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23.1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23.1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23.1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23.1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23.1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23.1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23.1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23.1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23.1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23.1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23.1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23.1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23.1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23.1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23.1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23.1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23.1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23.1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23.1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23.1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23.1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23.1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23.1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23.1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23.1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23.1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23.1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23.1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23.1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23.1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23.1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23.1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23.1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23.1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23.1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23.1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23.1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23.1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23.1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23.1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23.1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23.1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23.1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23.1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23.1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23.1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23.1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23.1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23.1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23.1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23.1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23.1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23.1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23.1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23.1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23.1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23.1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23.1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23.1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23.1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23.1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23.1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23.1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23.1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23.1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23.1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23.1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23.1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23.1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23.1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23.1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23.1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23.1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23.1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23.1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23.1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23.1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23.1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23.1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23.1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23.1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23.1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23.1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23.1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23.1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23.1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23.1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23.1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23.1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23.1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23.1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23.1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23.1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23.1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23.1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23.1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23.1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23.1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23.1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23.1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23.1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23.1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23.1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23.1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23.1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23.1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23.1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23.1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23.1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23.1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23.1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23.1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23.1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23.1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23.1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23.1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23.1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23.1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23.1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23.1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23.1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23.1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23.1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23.1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23.1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23.1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23.1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23.1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23.1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23.1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23.1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23.1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23.1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23.1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  <row r="366" spans="1:42" ht="23.1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</row>
    <row r="367" spans="1:42" ht="23.1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</row>
    <row r="368" spans="1:42" ht="23.1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</row>
    <row r="369" spans="1:42" ht="23.1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</row>
    <row r="370" spans="1:42" ht="23.1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</row>
    <row r="371" spans="1:42" ht="23.1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</row>
    <row r="372" spans="1:42" ht="23.1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L31" sqref="L31"/>
    </sheetView>
  </sheetViews>
  <sheetFormatPr defaultColWidth="9.1640625" defaultRowHeight="11.25"/>
  <cols>
    <col min="1" max="1" width="9.1640625" customWidth="1"/>
  </cols>
  <sheetData>
    <row r="1" spans="1:41" ht="33.75" customHeight="1">
      <c r="A1" s="74" t="s">
        <v>322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2.75" customHeight="1">
      <c r="AO2" s="12" t="s">
        <v>72</v>
      </c>
    </row>
    <row r="3" spans="1:41" ht="33" customHeight="1">
      <c r="A3" s="78" t="s">
        <v>248</v>
      </c>
      <c r="B3" s="78" t="s">
        <v>249</v>
      </c>
      <c r="C3" s="78" t="s">
        <v>250</v>
      </c>
      <c r="D3" s="78" t="s">
        <v>251</v>
      </c>
      <c r="E3" s="78" t="s">
        <v>252</v>
      </c>
      <c r="F3" s="76" t="s">
        <v>253</v>
      </c>
      <c r="G3" s="86"/>
      <c r="H3" s="78" t="s">
        <v>254</v>
      </c>
      <c r="I3" s="76" t="s">
        <v>255</v>
      </c>
      <c r="J3" s="76"/>
      <c r="K3" s="76"/>
      <c r="L3" s="76"/>
      <c r="M3" s="76"/>
      <c r="N3" s="86"/>
      <c r="O3" s="76" t="s">
        <v>256</v>
      </c>
      <c r="P3" s="76"/>
      <c r="Q3" s="76"/>
      <c r="R3" s="76"/>
      <c r="S3" s="76"/>
      <c r="T3" s="86"/>
      <c r="U3" s="76" t="s">
        <v>257</v>
      </c>
      <c r="V3" s="86"/>
      <c r="W3" s="76" t="s">
        <v>258</v>
      </c>
      <c r="X3" s="76"/>
      <c r="Y3" s="76"/>
      <c r="Z3" s="76"/>
      <c r="AA3" s="76"/>
      <c r="AB3" s="76"/>
      <c r="AC3" s="76"/>
      <c r="AD3" s="76"/>
      <c r="AE3" s="86"/>
      <c r="AF3" s="76" t="s">
        <v>259</v>
      </c>
      <c r="AG3" s="76"/>
      <c r="AH3" s="76"/>
      <c r="AI3" s="76"/>
      <c r="AJ3" s="76"/>
      <c r="AK3" s="76"/>
      <c r="AL3" s="76"/>
      <c r="AM3" s="76"/>
      <c r="AN3" s="86"/>
      <c r="AO3" s="77" t="s">
        <v>260</v>
      </c>
    </row>
    <row r="4" spans="1:41" ht="36" customHeight="1">
      <c r="A4" s="78"/>
      <c r="B4" s="78"/>
      <c r="C4" s="78"/>
      <c r="D4" s="78"/>
      <c r="E4" s="78"/>
      <c r="F4" s="78" t="s">
        <v>261</v>
      </c>
      <c r="G4" s="78" t="s">
        <v>262</v>
      </c>
      <c r="H4" s="78"/>
      <c r="I4" s="78" t="s">
        <v>77</v>
      </c>
      <c r="J4" s="78" t="s">
        <v>241</v>
      </c>
      <c r="K4" s="78" t="s">
        <v>263</v>
      </c>
      <c r="L4" s="78" t="s">
        <v>264</v>
      </c>
      <c r="M4" s="78" t="s">
        <v>265</v>
      </c>
      <c r="N4" s="78" t="s">
        <v>243</v>
      </c>
      <c r="O4" s="77" t="s">
        <v>266</v>
      </c>
      <c r="P4" s="78"/>
      <c r="Q4" s="77" t="s">
        <v>267</v>
      </c>
      <c r="R4" s="78"/>
      <c r="S4" s="77" t="s">
        <v>268</v>
      </c>
      <c r="T4" s="78"/>
      <c r="U4" s="78" t="s">
        <v>269</v>
      </c>
      <c r="V4" s="77" t="s">
        <v>270</v>
      </c>
      <c r="W4" s="80" t="s">
        <v>239</v>
      </c>
      <c r="X4" s="77"/>
      <c r="Y4" s="77"/>
      <c r="Z4" s="78"/>
      <c r="AA4" s="77" t="s">
        <v>240</v>
      </c>
      <c r="AB4" s="77"/>
      <c r="AC4" s="77"/>
      <c r="AD4" s="77"/>
      <c r="AE4" s="78"/>
      <c r="AF4" s="77" t="s">
        <v>239</v>
      </c>
      <c r="AG4" s="77"/>
      <c r="AH4" s="77"/>
      <c r="AI4" s="78"/>
      <c r="AJ4" s="77" t="s">
        <v>240</v>
      </c>
      <c r="AK4" s="77"/>
      <c r="AL4" s="77"/>
      <c r="AM4" s="77"/>
      <c r="AN4" s="78"/>
      <c r="AO4" s="77"/>
    </row>
    <row r="5" spans="1:41" ht="49.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76"/>
      <c r="O5" s="6" t="s">
        <v>271</v>
      </c>
      <c r="P5" s="7" t="s">
        <v>272</v>
      </c>
      <c r="Q5" s="7" t="s">
        <v>273</v>
      </c>
      <c r="R5" s="7" t="s">
        <v>274</v>
      </c>
      <c r="S5" s="7" t="s">
        <v>275</v>
      </c>
      <c r="T5" s="11" t="s">
        <v>276</v>
      </c>
      <c r="U5" s="86"/>
      <c r="V5" s="76"/>
      <c r="W5" s="6" t="s">
        <v>277</v>
      </c>
      <c r="X5" s="7" t="s">
        <v>278</v>
      </c>
      <c r="Y5" s="7" t="s">
        <v>279</v>
      </c>
      <c r="Z5" s="7" t="s">
        <v>280</v>
      </c>
      <c r="AA5" s="7" t="s">
        <v>281</v>
      </c>
      <c r="AB5" s="7" t="s">
        <v>282</v>
      </c>
      <c r="AC5" s="7" t="s">
        <v>283</v>
      </c>
      <c r="AD5" s="7" t="s">
        <v>284</v>
      </c>
      <c r="AE5" s="7" t="s">
        <v>285</v>
      </c>
      <c r="AF5" s="7" t="s">
        <v>277</v>
      </c>
      <c r="AG5" s="7" t="s">
        <v>278</v>
      </c>
      <c r="AH5" s="7" t="s">
        <v>279</v>
      </c>
      <c r="AI5" s="7" t="s">
        <v>280</v>
      </c>
      <c r="AJ5" s="7" t="s">
        <v>281</v>
      </c>
      <c r="AK5" s="7" t="s">
        <v>282</v>
      </c>
      <c r="AL5" s="7" t="s">
        <v>283</v>
      </c>
      <c r="AM5" s="7" t="s">
        <v>284</v>
      </c>
      <c r="AN5" s="11" t="s">
        <v>285</v>
      </c>
      <c r="AO5" s="76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activeCell="J25" sqref="A1:XFD1048576"/>
    </sheetView>
  </sheetViews>
  <sheetFormatPr defaultColWidth="9.1640625" defaultRowHeight="12.75" customHeight="1"/>
  <cols>
    <col min="1" max="3" width="6.33203125" style="5" customWidth="1"/>
    <col min="4" max="4" width="33.83203125" style="5" customWidth="1"/>
    <col min="5" max="15" width="10.6640625" style="5" customWidth="1"/>
    <col min="16" max="16" width="9.1640625" style="5" customWidth="1"/>
    <col min="17" max="16384" width="9.1640625" style="5"/>
  </cols>
  <sheetData>
    <row r="1" spans="1:15" ht="42" customHeight="1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>
      <c r="A2" s="15"/>
      <c r="O2" s="25" t="s">
        <v>72</v>
      </c>
    </row>
    <row r="3" spans="1:15" ht="20.25" customHeight="1">
      <c r="A3" s="78" t="s">
        <v>73</v>
      </c>
      <c r="B3" s="78" t="s">
        <v>74</v>
      </c>
      <c r="C3" s="78" t="s">
        <v>75</v>
      </c>
      <c r="D3" s="78" t="s">
        <v>76</v>
      </c>
      <c r="E3" s="78" t="s">
        <v>77</v>
      </c>
      <c r="F3" s="76" t="s">
        <v>78</v>
      </c>
      <c r="G3" s="76"/>
      <c r="H3" s="76"/>
      <c r="I3" s="76"/>
      <c r="J3" s="76"/>
      <c r="K3" s="76"/>
      <c r="L3" s="76"/>
      <c r="M3" s="76"/>
      <c r="N3" s="76"/>
      <c r="O3" s="76"/>
    </row>
    <row r="4" spans="1:15" ht="20.25" customHeight="1">
      <c r="A4" s="78"/>
      <c r="B4" s="78"/>
      <c r="C4" s="78"/>
      <c r="D4" s="78"/>
      <c r="E4" s="78"/>
      <c r="F4" s="78" t="s">
        <v>6</v>
      </c>
      <c r="G4" s="77" t="s">
        <v>9</v>
      </c>
      <c r="H4" s="77"/>
      <c r="I4" s="78"/>
      <c r="J4" s="78" t="s">
        <v>44</v>
      </c>
      <c r="K4" s="78" t="s">
        <v>46</v>
      </c>
      <c r="L4" s="78" t="s">
        <v>48</v>
      </c>
      <c r="M4" s="78" t="s">
        <v>50</v>
      </c>
      <c r="N4" s="78" t="s">
        <v>66</v>
      </c>
      <c r="O4" s="77" t="s">
        <v>52</v>
      </c>
    </row>
    <row r="5" spans="1:15" ht="33.75" customHeight="1">
      <c r="A5" s="78"/>
      <c r="B5" s="78"/>
      <c r="C5" s="78"/>
      <c r="D5" s="78"/>
      <c r="E5" s="78"/>
      <c r="F5" s="77"/>
      <c r="G5" s="64" t="s">
        <v>79</v>
      </c>
      <c r="H5" s="65" t="s">
        <v>80</v>
      </c>
      <c r="I5" s="68" t="s">
        <v>81</v>
      </c>
      <c r="J5" s="78"/>
      <c r="K5" s="78"/>
      <c r="L5" s="78"/>
      <c r="M5" s="78"/>
      <c r="N5" s="78"/>
      <c r="O5" s="77"/>
    </row>
    <row r="6" spans="1:15" ht="14.25" customHeight="1">
      <c r="A6" s="31" t="s">
        <v>82</v>
      </c>
      <c r="B6" s="31" t="s">
        <v>82</v>
      </c>
      <c r="C6" s="31" t="s">
        <v>82</v>
      </c>
      <c r="D6" s="31" t="s">
        <v>82</v>
      </c>
      <c r="E6" s="31">
        <v>1</v>
      </c>
      <c r="F6" s="31">
        <v>2</v>
      </c>
      <c r="G6" s="38">
        <v>3</v>
      </c>
      <c r="H6" s="38">
        <v>4</v>
      </c>
      <c r="I6" s="38">
        <v>5</v>
      </c>
      <c r="J6" s="31">
        <v>6</v>
      </c>
      <c r="K6" s="31">
        <v>7</v>
      </c>
      <c r="L6" s="31">
        <v>8</v>
      </c>
      <c r="M6" s="31">
        <v>9</v>
      </c>
      <c r="N6" s="31">
        <v>10</v>
      </c>
      <c r="O6" s="31">
        <v>11</v>
      </c>
    </row>
    <row r="7" spans="1:15" ht="18.95" customHeight="1">
      <c r="A7" s="66"/>
      <c r="B7" s="66"/>
      <c r="C7" s="39"/>
      <c r="D7" s="67" t="s">
        <v>83</v>
      </c>
      <c r="E7" s="41">
        <f>收支总表!B36</f>
        <v>7755677</v>
      </c>
      <c r="F7" s="41">
        <f>收支总表!B5</f>
        <v>6727177</v>
      </c>
      <c r="G7" s="41">
        <f>收支总表!B7</f>
        <v>0</v>
      </c>
      <c r="H7" s="41">
        <f>收支总表!B14</f>
        <v>214250</v>
      </c>
      <c r="I7" s="41">
        <f>收支总表!B17</f>
        <v>0</v>
      </c>
      <c r="J7" s="41">
        <f>收支总表!B18</f>
        <v>0</v>
      </c>
      <c r="K7" s="41">
        <f>收支总表!B19</f>
        <v>814250</v>
      </c>
      <c r="L7" s="41">
        <f>收支总表!B20</f>
        <v>0</v>
      </c>
      <c r="M7" s="41">
        <f>收支总表!B21</f>
        <v>0</v>
      </c>
      <c r="N7" s="41">
        <f>收支总表!B34</f>
        <v>0</v>
      </c>
      <c r="O7" s="41">
        <f>收支总表!B22</f>
        <v>0</v>
      </c>
    </row>
    <row r="8" spans="1:15" ht="18.95" customHeight="1">
      <c r="A8" s="66" t="s">
        <v>84</v>
      </c>
      <c r="B8" s="66"/>
      <c r="C8" s="39"/>
      <c r="D8" s="67" t="s">
        <v>85</v>
      </c>
      <c r="E8" s="41">
        <f t="shared" ref="E8:O8" si="0">E9+E11+E14</f>
        <v>7755677</v>
      </c>
      <c r="F8" s="41">
        <f t="shared" si="0"/>
        <v>6727177</v>
      </c>
      <c r="G8" s="41">
        <f t="shared" si="0"/>
        <v>0</v>
      </c>
      <c r="H8" s="41">
        <f t="shared" si="0"/>
        <v>214250</v>
      </c>
      <c r="I8" s="41">
        <f t="shared" si="0"/>
        <v>0</v>
      </c>
      <c r="J8" s="41">
        <f t="shared" si="0"/>
        <v>0</v>
      </c>
      <c r="K8" s="41">
        <f t="shared" si="0"/>
        <v>814250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</row>
    <row r="9" spans="1:15" ht="18.95" customHeight="1">
      <c r="A9" s="66"/>
      <c r="B9" s="66" t="s">
        <v>86</v>
      </c>
      <c r="C9" s="39"/>
      <c r="D9" s="67" t="s">
        <v>87</v>
      </c>
      <c r="E9" s="41">
        <f t="shared" ref="E9:O9" si="1">E10</f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1">
        <f t="shared" si="1"/>
        <v>0</v>
      </c>
    </row>
    <row r="10" spans="1:15" ht="18.95" customHeight="1">
      <c r="A10" s="66" t="s">
        <v>88</v>
      </c>
      <c r="B10" s="66" t="s">
        <v>89</v>
      </c>
      <c r="C10" s="39" t="s">
        <v>90</v>
      </c>
      <c r="D10" s="67" t="s">
        <v>91</v>
      </c>
      <c r="E10" s="41">
        <f t="shared" ref="E10:E13" si="2">SUM(F10:O10)</f>
        <v>0</v>
      </c>
      <c r="F10" s="41"/>
      <c r="G10" s="41"/>
      <c r="H10" s="41"/>
      <c r="I10" s="41"/>
      <c r="J10" s="41"/>
      <c r="K10" s="41"/>
      <c r="L10" s="41">
        <v>0</v>
      </c>
      <c r="M10" s="41">
        <v>0</v>
      </c>
      <c r="N10" s="41">
        <v>0</v>
      </c>
      <c r="O10" s="41">
        <v>0</v>
      </c>
    </row>
    <row r="11" spans="1:15" ht="18.95" customHeight="1">
      <c r="A11" s="66"/>
      <c r="B11" s="66" t="s">
        <v>92</v>
      </c>
      <c r="C11" s="39"/>
      <c r="D11" s="67" t="s">
        <v>93</v>
      </c>
      <c r="E11" s="41">
        <f t="shared" ref="E11:O11" si="3">E12+E13</f>
        <v>7755677</v>
      </c>
      <c r="F11" s="41">
        <f t="shared" si="3"/>
        <v>6727177</v>
      </c>
      <c r="G11" s="41">
        <f t="shared" si="3"/>
        <v>0</v>
      </c>
      <c r="H11" s="41">
        <f t="shared" si="3"/>
        <v>214250</v>
      </c>
      <c r="I11" s="41">
        <f t="shared" si="3"/>
        <v>0</v>
      </c>
      <c r="J11" s="41">
        <f t="shared" si="3"/>
        <v>0</v>
      </c>
      <c r="K11" s="41">
        <f t="shared" si="3"/>
        <v>814250</v>
      </c>
      <c r="L11" s="41">
        <f t="shared" si="3"/>
        <v>0</v>
      </c>
      <c r="M11" s="41">
        <f t="shared" si="3"/>
        <v>0</v>
      </c>
      <c r="N11" s="41">
        <f t="shared" si="3"/>
        <v>0</v>
      </c>
      <c r="O11" s="41">
        <f t="shared" si="3"/>
        <v>0</v>
      </c>
    </row>
    <row r="12" spans="1:15" ht="18.95" customHeight="1">
      <c r="A12" s="66" t="s">
        <v>88</v>
      </c>
      <c r="B12" s="66" t="s">
        <v>94</v>
      </c>
      <c r="C12" s="39" t="s">
        <v>86</v>
      </c>
      <c r="D12" s="67" t="s">
        <v>95</v>
      </c>
      <c r="E12" s="41">
        <f t="shared" si="2"/>
        <v>0</v>
      </c>
      <c r="F12" s="41"/>
      <c r="G12" s="41"/>
      <c r="H12" s="41"/>
      <c r="I12" s="41"/>
      <c r="J12" s="41"/>
      <c r="K12" s="41"/>
      <c r="L12" s="41">
        <v>0</v>
      </c>
      <c r="M12" s="41">
        <v>0</v>
      </c>
      <c r="N12" s="41">
        <v>0</v>
      </c>
      <c r="O12" s="41">
        <v>0</v>
      </c>
    </row>
    <row r="13" spans="1:15" ht="18.95" customHeight="1">
      <c r="A13" s="66" t="s">
        <v>88</v>
      </c>
      <c r="B13" s="66" t="s">
        <v>94</v>
      </c>
      <c r="C13" s="39" t="s">
        <v>90</v>
      </c>
      <c r="D13" s="67" t="s">
        <v>96</v>
      </c>
      <c r="E13" s="41">
        <f t="shared" si="2"/>
        <v>7755677</v>
      </c>
      <c r="F13" s="41">
        <v>6727177</v>
      </c>
      <c r="G13" s="41"/>
      <c r="H13" s="41">
        <v>214250</v>
      </c>
      <c r="I13" s="41"/>
      <c r="J13" s="41"/>
      <c r="K13" s="41">
        <v>814250</v>
      </c>
      <c r="L13" s="41">
        <v>0</v>
      </c>
      <c r="M13" s="41">
        <v>0</v>
      </c>
      <c r="N13" s="41">
        <v>0</v>
      </c>
      <c r="O13" s="41">
        <v>0</v>
      </c>
    </row>
    <row r="14" spans="1:15" ht="18.95" customHeight="1">
      <c r="A14" s="66"/>
      <c r="B14" s="66" t="s">
        <v>97</v>
      </c>
      <c r="C14" s="39"/>
      <c r="D14" s="67" t="s">
        <v>98</v>
      </c>
      <c r="E14" s="41">
        <f t="shared" ref="E14:O14" si="4">E15</f>
        <v>0</v>
      </c>
      <c r="F14" s="41">
        <f t="shared" si="4"/>
        <v>0</v>
      </c>
      <c r="G14" s="41">
        <f t="shared" si="4"/>
        <v>0</v>
      </c>
      <c r="H14" s="41">
        <f t="shared" si="4"/>
        <v>0</v>
      </c>
      <c r="I14" s="41">
        <f t="shared" si="4"/>
        <v>0</v>
      </c>
      <c r="J14" s="41">
        <f t="shared" si="4"/>
        <v>0</v>
      </c>
      <c r="K14" s="41">
        <f t="shared" si="4"/>
        <v>0</v>
      </c>
      <c r="L14" s="41">
        <f t="shared" si="4"/>
        <v>0</v>
      </c>
      <c r="M14" s="41">
        <f t="shared" si="4"/>
        <v>0</v>
      </c>
      <c r="N14" s="41">
        <f t="shared" si="4"/>
        <v>0</v>
      </c>
      <c r="O14" s="41">
        <f t="shared" si="4"/>
        <v>0</v>
      </c>
    </row>
    <row r="15" spans="1:15" ht="18.95" customHeight="1">
      <c r="A15" s="66" t="s">
        <v>88</v>
      </c>
      <c r="B15" s="66" t="s">
        <v>99</v>
      </c>
      <c r="C15" s="39" t="s">
        <v>92</v>
      </c>
      <c r="D15" s="67" t="s">
        <v>100</v>
      </c>
      <c r="E15" s="41">
        <f>SUM(F15:O15)</f>
        <v>0</v>
      </c>
      <c r="F15" s="41"/>
      <c r="G15" s="41"/>
      <c r="H15" s="41"/>
      <c r="I15" s="41"/>
      <c r="J15" s="41"/>
      <c r="K15" s="41"/>
      <c r="L15" s="41">
        <v>0</v>
      </c>
      <c r="M15" s="41">
        <v>0</v>
      </c>
      <c r="N15" s="41">
        <v>0</v>
      </c>
      <c r="O15" s="41">
        <v>0</v>
      </c>
    </row>
    <row r="16" spans="1:15" ht="18.95" customHeight="1"/>
    <row r="17" ht="18.95" customHeight="1"/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0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activeCell="G11" sqref="A1:G13"/>
    </sheetView>
  </sheetViews>
  <sheetFormatPr defaultColWidth="9.1640625" defaultRowHeight="12.75" customHeight="1"/>
  <cols>
    <col min="1" max="3" width="6.83203125" customWidth="1"/>
    <col min="4" max="4" width="43.1640625" customWidth="1"/>
    <col min="5" max="7" width="27.6640625" customWidth="1"/>
    <col min="8" max="8" width="9.1640625" customWidth="1"/>
  </cols>
  <sheetData>
    <row r="1" spans="1:7" ht="30" customHeight="1">
      <c r="A1" s="74" t="s">
        <v>101</v>
      </c>
      <c r="B1" s="74"/>
      <c r="C1" s="74"/>
      <c r="D1" s="74"/>
      <c r="E1" s="74"/>
      <c r="F1" s="74"/>
      <c r="G1" s="74"/>
    </row>
    <row r="2" spans="1:7" ht="12.75" customHeight="1">
      <c r="A2" s="5"/>
      <c r="B2" s="5"/>
      <c r="C2" s="5"/>
      <c r="D2" s="5"/>
      <c r="E2" s="5"/>
      <c r="F2" s="5"/>
      <c r="G2" s="63" t="s">
        <v>72</v>
      </c>
    </row>
    <row r="3" spans="1:7" ht="30" customHeight="1">
      <c r="A3" s="44" t="s">
        <v>73</v>
      </c>
      <c r="B3" s="44" t="s">
        <v>74</v>
      </c>
      <c r="C3" s="44" t="s">
        <v>75</v>
      </c>
      <c r="D3" s="44" t="s">
        <v>76</v>
      </c>
      <c r="E3" s="44" t="s">
        <v>83</v>
      </c>
      <c r="F3" s="44" t="s">
        <v>102</v>
      </c>
      <c r="G3" s="44" t="s">
        <v>103</v>
      </c>
    </row>
    <row r="4" spans="1:7" ht="12.75" customHeight="1">
      <c r="A4" s="44" t="s">
        <v>82</v>
      </c>
      <c r="B4" s="44" t="s">
        <v>82</v>
      </c>
      <c r="C4" s="44" t="s">
        <v>82</v>
      </c>
      <c r="D4" s="44" t="s">
        <v>82</v>
      </c>
      <c r="E4" s="44">
        <v>1</v>
      </c>
      <c r="F4" s="44">
        <v>2</v>
      </c>
      <c r="G4" s="44">
        <v>3</v>
      </c>
    </row>
    <row r="5" spans="1:7" s="1" customFormat="1" ht="15.95" customHeight="1">
      <c r="A5" s="39"/>
      <c r="B5" s="39"/>
      <c r="C5" s="39"/>
      <c r="D5" s="23" t="s">
        <v>83</v>
      </c>
      <c r="E5" s="45">
        <f>收支总表!F36</f>
        <v>7755677</v>
      </c>
      <c r="F5" s="45">
        <f>收支总表!F5</f>
        <v>6727177</v>
      </c>
      <c r="G5" s="45">
        <f>收支总表!F9</f>
        <v>1028500</v>
      </c>
    </row>
    <row r="6" spans="1:7" ht="15.95" customHeight="1">
      <c r="A6" s="39" t="s">
        <v>84</v>
      </c>
      <c r="B6" s="39"/>
      <c r="C6" s="39"/>
      <c r="D6" s="23" t="s">
        <v>85</v>
      </c>
      <c r="E6" s="45">
        <f t="shared" ref="E6:G6" si="0">E7+E9+E12</f>
        <v>7755677</v>
      </c>
      <c r="F6" s="45">
        <f t="shared" si="0"/>
        <v>6727177</v>
      </c>
      <c r="G6" s="45">
        <f t="shared" si="0"/>
        <v>1028500</v>
      </c>
    </row>
    <row r="7" spans="1:7" ht="15.95" customHeight="1">
      <c r="A7" s="39"/>
      <c r="B7" s="39" t="s">
        <v>86</v>
      </c>
      <c r="C7" s="39"/>
      <c r="D7" s="23" t="s">
        <v>87</v>
      </c>
      <c r="E7" s="45">
        <f>E8</f>
        <v>0</v>
      </c>
      <c r="F7" s="45">
        <f>F8</f>
        <v>0</v>
      </c>
      <c r="G7" s="45">
        <f>G8</f>
        <v>0</v>
      </c>
    </row>
    <row r="8" spans="1:7" ht="15.95" customHeight="1">
      <c r="A8" s="39" t="s">
        <v>88</v>
      </c>
      <c r="B8" s="39" t="s">
        <v>89</v>
      </c>
      <c r="C8" s="39" t="s">
        <v>90</v>
      </c>
      <c r="D8" s="23" t="s">
        <v>91</v>
      </c>
      <c r="E8" s="45">
        <f>收入总体情况表!E10</f>
        <v>0</v>
      </c>
      <c r="F8" s="45">
        <v>0</v>
      </c>
      <c r="G8" s="45"/>
    </row>
    <row r="9" spans="1:7" ht="15.95" customHeight="1">
      <c r="A9" s="39"/>
      <c r="B9" s="39" t="s">
        <v>92</v>
      </c>
      <c r="C9" s="39"/>
      <c r="D9" s="23" t="s">
        <v>93</v>
      </c>
      <c r="E9" s="45">
        <f>E10+E11</f>
        <v>7755677</v>
      </c>
      <c r="F9" s="45">
        <f>F10+F11</f>
        <v>6727177</v>
      </c>
      <c r="G9" s="45">
        <f>G10+G11</f>
        <v>1028500</v>
      </c>
    </row>
    <row r="10" spans="1:7" ht="15.95" customHeight="1">
      <c r="A10" s="39" t="s">
        <v>88</v>
      </c>
      <c r="B10" s="39" t="s">
        <v>94</v>
      </c>
      <c r="C10" s="39" t="s">
        <v>86</v>
      </c>
      <c r="D10" s="23" t="s">
        <v>95</v>
      </c>
      <c r="E10" s="45">
        <f>收入总体情况表!E12</f>
        <v>0</v>
      </c>
      <c r="F10" s="45">
        <v>0</v>
      </c>
      <c r="G10" s="45"/>
    </row>
    <row r="11" spans="1:7" ht="15.95" customHeight="1">
      <c r="A11" s="39" t="s">
        <v>88</v>
      </c>
      <c r="B11" s="39" t="s">
        <v>94</v>
      </c>
      <c r="C11" s="39" t="s">
        <v>90</v>
      </c>
      <c r="D11" s="23" t="s">
        <v>96</v>
      </c>
      <c r="E11" s="45">
        <f>收入总体情况表!E13</f>
        <v>7755677</v>
      </c>
      <c r="F11" s="45">
        <v>6727177</v>
      </c>
      <c r="G11" s="45">
        <v>1028500</v>
      </c>
    </row>
    <row r="12" spans="1:7" ht="15.95" customHeight="1">
      <c r="A12" s="39"/>
      <c r="B12" s="39" t="s">
        <v>97</v>
      </c>
      <c r="C12" s="39"/>
      <c r="D12" s="23" t="s">
        <v>98</v>
      </c>
      <c r="E12" s="45">
        <f>E13</f>
        <v>0</v>
      </c>
      <c r="F12" s="45">
        <f>F13</f>
        <v>0</v>
      </c>
      <c r="G12" s="45">
        <f>G13</f>
        <v>0</v>
      </c>
    </row>
    <row r="13" spans="1:7" ht="15.95" customHeight="1">
      <c r="A13" s="39" t="s">
        <v>88</v>
      </c>
      <c r="B13" s="39" t="s">
        <v>99</v>
      </c>
      <c r="C13" s="39" t="s">
        <v>92</v>
      </c>
      <c r="D13" s="23" t="s">
        <v>100</v>
      </c>
      <c r="E13" s="45">
        <f>收入总体情况表!E15</f>
        <v>0</v>
      </c>
      <c r="F13" s="45">
        <v>0</v>
      </c>
      <c r="G13" s="45"/>
    </row>
    <row r="14" spans="1:7" ht="12.75" customHeight="1">
      <c r="A14" s="5"/>
      <c r="B14" s="5"/>
      <c r="C14" s="5"/>
      <c r="D14" s="5"/>
      <c r="E14" s="5"/>
      <c r="F14" s="5"/>
    </row>
    <row r="15" spans="1:7" ht="15.95" customHeight="1">
      <c r="D15" s="5"/>
    </row>
    <row r="16" spans="1:7" ht="15.95" customHeight="1"/>
    <row r="17" spans="4:4" ht="15.95" customHeight="1">
      <c r="D17" s="5"/>
    </row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workbookViewId="0">
      <selection activeCell="C19" sqref="C19"/>
    </sheetView>
  </sheetViews>
  <sheetFormatPr defaultColWidth="9.1640625" defaultRowHeight="12.75" customHeight="1"/>
  <cols>
    <col min="1" max="1" width="32.6640625" customWidth="1"/>
    <col min="2" max="2" width="27.33203125" customWidth="1"/>
    <col min="3" max="3" width="32.33203125" customWidth="1"/>
    <col min="4" max="4" width="27.33203125" customWidth="1"/>
    <col min="5" max="5" width="9.1640625" customWidth="1"/>
  </cols>
  <sheetData>
    <row r="1" spans="1:4" ht="28.5" customHeight="1">
      <c r="A1" s="74" t="s">
        <v>104</v>
      </c>
      <c r="B1" s="74"/>
      <c r="C1" s="74"/>
      <c r="D1" s="74"/>
    </row>
    <row r="2" spans="1:4" ht="12.75" customHeight="1">
      <c r="A2" s="15"/>
      <c r="B2" s="5"/>
      <c r="C2" s="5"/>
      <c r="D2" s="25" t="s">
        <v>72</v>
      </c>
    </row>
    <row r="3" spans="1:4" ht="18" customHeight="1">
      <c r="A3" s="75" t="s">
        <v>2</v>
      </c>
      <c r="B3" s="75"/>
      <c r="C3" s="75" t="s">
        <v>3</v>
      </c>
      <c r="D3" s="75"/>
    </row>
    <row r="4" spans="1:4" ht="18" customHeight="1">
      <c r="A4" s="44" t="s">
        <v>4</v>
      </c>
      <c r="B4" s="44" t="s">
        <v>5</v>
      </c>
      <c r="C4" s="44" t="s">
        <v>4</v>
      </c>
      <c r="D4" s="38" t="s">
        <v>5</v>
      </c>
    </row>
    <row r="5" spans="1:4" s="1" customFormat="1" ht="18" customHeight="1">
      <c r="A5" s="47" t="s">
        <v>105</v>
      </c>
      <c r="B5" s="51"/>
      <c r="C5" s="52" t="s">
        <v>7</v>
      </c>
      <c r="D5" s="41">
        <v>0</v>
      </c>
    </row>
    <row r="6" spans="1:4" s="1" customFormat="1" ht="18" customHeight="1">
      <c r="A6" s="53" t="s">
        <v>106</v>
      </c>
      <c r="B6" s="45">
        <f>收支总表!B5</f>
        <v>6727177</v>
      </c>
      <c r="C6" s="54" t="s">
        <v>10</v>
      </c>
      <c r="D6" s="41">
        <v>0</v>
      </c>
    </row>
    <row r="7" spans="1:4" s="1" customFormat="1" ht="18" customHeight="1">
      <c r="A7" s="55"/>
      <c r="B7" s="56"/>
      <c r="C7" s="52" t="s">
        <v>13</v>
      </c>
      <c r="D7" s="41">
        <v>0</v>
      </c>
    </row>
    <row r="8" spans="1:4" s="1" customFormat="1" ht="18" customHeight="1">
      <c r="A8" s="55"/>
      <c r="B8" s="55"/>
      <c r="C8" s="52" t="s">
        <v>16</v>
      </c>
      <c r="D8" s="41">
        <v>0</v>
      </c>
    </row>
    <row r="9" spans="1:4" s="1" customFormat="1" ht="18" customHeight="1">
      <c r="A9" s="55"/>
      <c r="B9" s="55"/>
      <c r="C9" s="52" t="s">
        <v>19</v>
      </c>
      <c r="D9" s="41">
        <f>收入总体情况表!F7</f>
        <v>6727177</v>
      </c>
    </row>
    <row r="10" spans="1:4" s="1" customFormat="1" ht="18" customHeight="1">
      <c r="A10" s="55"/>
      <c r="B10" s="55"/>
      <c r="C10" s="52" t="s">
        <v>22</v>
      </c>
      <c r="D10" s="41">
        <v>0</v>
      </c>
    </row>
    <row r="11" spans="1:4" s="1" customFormat="1" ht="18" customHeight="1">
      <c r="A11" s="55"/>
      <c r="B11" s="55"/>
      <c r="C11" s="52" t="s">
        <v>25</v>
      </c>
      <c r="D11" s="41">
        <v>0</v>
      </c>
    </row>
    <row r="12" spans="1:4" s="1" customFormat="1" ht="18" customHeight="1">
      <c r="A12" s="55"/>
      <c r="B12" s="55"/>
      <c r="C12" s="52" t="s">
        <v>28</v>
      </c>
      <c r="D12" s="41">
        <v>0</v>
      </c>
    </row>
    <row r="13" spans="1:4" s="1" customFormat="1" ht="18" customHeight="1">
      <c r="A13" s="55"/>
      <c r="B13" s="55"/>
      <c r="C13" s="52" t="s">
        <v>31</v>
      </c>
      <c r="D13" s="41">
        <v>0</v>
      </c>
    </row>
    <row r="14" spans="1:4" s="1" customFormat="1" ht="18" customHeight="1">
      <c r="A14" s="55"/>
      <c r="B14" s="55"/>
      <c r="C14" s="52" t="s">
        <v>34</v>
      </c>
      <c r="D14" s="41">
        <v>0</v>
      </c>
    </row>
    <row r="15" spans="1:4" s="1" customFormat="1" ht="18" customHeight="1">
      <c r="A15" s="55"/>
      <c r="B15" s="55"/>
      <c r="C15" s="52" t="s">
        <v>37</v>
      </c>
      <c r="D15" s="41">
        <v>0</v>
      </c>
    </row>
    <row r="16" spans="1:4" s="1" customFormat="1" ht="18" customHeight="1">
      <c r="A16" s="55"/>
      <c r="B16" s="55"/>
      <c r="C16" s="52" t="s">
        <v>40</v>
      </c>
      <c r="D16" s="41">
        <v>0</v>
      </c>
    </row>
    <row r="17" spans="1:4" s="1" customFormat="1" ht="18" customHeight="1">
      <c r="A17" s="55"/>
      <c r="B17" s="55"/>
      <c r="C17" s="52" t="s">
        <v>43</v>
      </c>
      <c r="D17" s="41">
        <v>0</v>
      </c>
    </row>
    <row r="18" spans="1:4" s="1" customFormat="1" ht="18" customHeight="1">
      <c r="A18" s="55"/>
      <c r="B18" s="55"/>
      <c r="C18" s="52" t="s">
        <v>45</v>
      </c>
      <c r="D18" s="41">
        <v>0</v>
      </c>
    </row>
    <row r="19" spans="1:4" s="1" customFormat="1" ht="18" customHeight="1">
      <c r="A19" s="55"/>
      <c r="B19" s="55"/>
      <c r="C19" s="52" t="s">
        <v>47</v>
      </c>
      <c r="D19" s="41">
        <v>0</v>
      </c>
    </row>
    <row r="20" spans="1:4" s="1" customFormat="1" ht="18" customHeight="1">
      <c r="A20" s="55"/>
      <c r="B20" s="55"/>
      <c r="C20" s="52" t="s">
        <v>49</v>
      </c>
      <c r="D20" s="41">
        <v>0</v>
      </c>
    </row>
    <row r="21" spans="1:4" s="1" customFormat="1" ht="18" customHeight="1">
      <c r="A21" s="55"/>
      <c r="B21" s="55"/>
      <c r="C21" s="52" t="s">
        <v>51</v>
      </c>
      <c r="D21" s="41">
        <v>0</v>
      </c>
    </row>
    <row r="22" spans="1:4" s="1" customFormat="1" ht="18" customHeight="1">
      <c r="A22" s="55"/>
      <c r="B22" s="55"/>
      <c r="C22" s="52" t="s">
        <v>53</v>
      </c>
      <c r="D22" s="41">
        <v>0</v>
      </c>
    </row>
    <row r="23" spans="1:4" s="1" customFormat="1" ht="18" customHeight="1">
      <c r="A23" s="57"/>
      <c r="B23" s="58"/>
      <c r="C23" s="52" t="s">
        <v>54</v>
      </c>
      <c r="D23" s="41">
        <v>0</v>
      </c>
    </row>
    <row r="24" spans="1:4" s="1" customFormat="1" ht="18" customHeight="1">
      <c r="A24" s="57"/>
      <c r="B24" s="58"/>
      <c r="C24" s="52" t="s">
        <v>55</v>
      </c>
      <c r="D24" s="41">
        <v>0</v>
      </c>
    </row>
    <row r="25" spans="1:4" s="1" customFormat="1" ht="18" customHeight="1">
      <c r="A25" s="57"/>
      <c r="B25" s="58"/>
      <c r="C25" s="52" t="s">
        <v>56</v>
      </c>
      <c r="D25" s="41">
        <v>0</v>
      </c>
    </row>
    <row r="26" spans="1:4" s="1" customFormat="1" ht="18" customHeight="1">
      <c r="A26" s="57"/>
      <c r="B26" s="58"/>
      <c r="C26" s="52" t="s">
        <v>57</v>
      </c>
      <c r="D26" s="59">
        <v>0</v>
      </c>
    </row>
    <row r="27" spans="1:4" s="1" customFormat="1" ht="18" customHeight="1">
      <c r="A27" s="57"/>
      <c r="B27" s="58"/>
      <c r="C27" s="52" t="s">
        <v>58</v>
      </c>
      <c r="D27" s="41">
        <v>0</v>
      </c>
    </row>
    <row r="28" spans="1:4" s="1" customFormat="1" ht="18" customHeight="1">
      <c r="A28" s="57"/>
      <c r="B28" s="58"/>
      <c r="C28" s="52" t="s">
        <v>59</v>
      </c>
      <c r="D28" s="60">
        <v>0</v>
      </c>
    </row>
    <row r="29" spans="1:4" s="1" customFormat="1" ht="18" customHeight="1">
      <c r="A29" s="57"/>
      <c r="B29" s="58"/>
      <c r="C29" s="52" t="s">
        <v>60</v>
      </c>
      <c r="D29" s="41">
        <v>0</v>
      </c>
    </row>
    <row r="30" spans="1:4" s="1" customFormat="1" ht="18" customHeight="1">
      <c r="A30" s="57"/>
      <c r="B30" s="58"/>
      <c r="C30" s="52" t="s">
        <v>61</v>
      </c>
      <c r="D30" s="41">
        <v>0</v>
      </c>
    </row>
    <row r="31" spans="1:4" s="1" customFormat="1" ht="18" customHeight="1">
      <c r="A31" s="57"/>
      <c r="B31" s="58"/>
      <c r="C31" s="52" t="s">
        <v>62</v>
      </c>
      <c r="D31" s="41">
        <v>0</v>
      </c>
    </row>
    <row r="32" spans="1:4" s="1" customFormat="1" ht="18" customHeight="1">
      <c r="A32" s="57"/>
      <c r="B32" s="58"/>
      <c r="C32" s="52" t="s">
        <v>63</v>
      </c>
      <c r="D32" s="59">
        <v>0</v>
      </c>
    </row>
    <row r="33" spans="1:4" s="1" customFormat="1" ht="18" customHeight="1">
      <c r="A33" s="36"/>
      <c r="B33" s="61"/>
      <c r="C33" s="52" t="s">
        <v>65</v>
      </c>
      <c r="D33" s="59">
        <v>0</v>
      </c>
    </row>
    <row r="34" spans="1:4" s="1" customFormat="1" ht="18" customHeight="1">
      <c r="A34" s="43"/>
      <c r="B34" s="61"/>
      <c r="C34" s="54" t="s">
        <v>67</v>
      </c>
      <c r="D34" s="41">
        <v>0</v>
      </c>
    </row>
    <row r="35" spans="1:4" s="1" customFormat="1" ht="18" customHeight="1">
      <c r="A35" s="52" t="s">
        <v>68</v>
      </c>
      <c r="B35" s="45">
        <f>收支总表!B5</f>
        <v>6727177</v>
      </c>
      <c r="C35" s="62" t="s">
        <v>69</v>
      </c>
      <c r="D35" s="60">
        <f>收入总体情况表!F7</f>
        <v>6727177</v>
      </c>
    </row>
    <row r="36" spans="1:4" ht="18" customHeight="1">
      <c r="D36" s="5"/>
    </row>
    <row r="37" spans="1:4" ht="18" customHeight="1">
      <c r="B37" s="5"/>
      <c r="D37" s="5"/>
    </row>
    <row r="38" spans="1:4" ht="18" customHeight="1">
      <c r="C38" s="5"/>
      <c r="D38" s="5"/>
    </row>
    <row r="39" spans="1:4" ht="18" customHeight="1">
      <c r="C39" s="5"/>
    </row>
  </sheetData>
  <sheetProtection formatCells="0" formatColumns="0" formatRows="0"/>
  <mergeCells count="3">
    <mergeCell ref="A1:D1"/>
    <mergeCell ref="A3:B3"/>
    <mergeCell ref="C3:D3"/>
  </mergeCells>
  <phoneticPr fontId="0" type="noConversion"/>
  <pageMargins left="0.75" right="0.75" top="1" bottom="1" header="0.5" footer="0.5"/>
  <pageSetup paperSize="9" scale="8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tabSelected="1" workbookViewId="0">
      <selection activeCell="E5" sqref="E5"/>
    </sheetView>
  </sheetViews>
  <sheetFormatPr defaultColWidth="9.1640625" defaultRowHeight="12.75" customHeight="1"/>
  <cols>
    <col min="1" max="3" width="7.6640625" style="5" customWidth="1"/>
    <col min="4" max="4" width="38" style="5" customWidth="1"/>
    <col min="5" max="7" width="28.1640625" style="5" customWidth="1"/>
    <col min="8" max="8" width="9.1640625" style="5" customWidth="1"/>
    <col min="9" max="16384" width="9.1640625" style="5"/>
  </cols>
  <sheetData>
    <row r="1" spans="1:7" ht="30" customHeight="1">
      <c r="A1" s="74" t="s">
        <v>158</v>
      </c>
      <c r="B1" s="74"/>
      <c r="C1" s="74"/>
      <c r="D1" s="74"/>
      <c r="E1" s="74"/>
      <c r="F1" s="74"/>
      <c r="G1" s="74"/>
    </row>
    <row r="2" spans="1:7" ht="12.75" customHeight="1">
      <c r="A2" s="15"/>
      <c r="G2" s="25" t="s">
        <v>72</v>
      </c>
    </row>
    <row r="3" spans="1:7" ht="21.75" customHeight="1">
      <c r="A3" s="44" t="s">
        <v>73</v>
      </c>
      <c r="B3" s="44" t="s">
        <v>74</v>
      </c>
      <c r="C3" s="44" t="s">
        <v>75</v>
      </c>
      <c r="D3" s="44" t="s">
        <v>76</v>
      </c>
      <c r="E3" s="44" t="s">
        <v>83</v>
      </c>
      <c r="F3" s="44" t="s">
        <v>102</v>
      </c>
      <c r="G3" s="44" t="s">
        <v>103</v>
      </c>
    </row>
    <row r="4" spans="1:7" ht="12.75" customHeight="1">
      <c r="A4" s="44" t="s">
        <v>82</v>
      </c>
      <c r="B4" s="44" t="s">
        <v>82</v>
      </c>
      <c r="C4" s="44" t="s">
        <v>82</v>
      </c>
      <c r="D4" s="44" t="s">
        <v>82</v>
      </c>
      <c r="E4" s="44">
        <v>1</v>
      </c>
      <c r="F4" s="44">
        <v>2</v>
      </c>
      <c r="G4" s="44">
        <v>3</v>
      </c>
    </row>
    <row r="5" spans="1:7" ht="18.95" customHeight="1">
      <c r="A5" s="39"/>
      <c r="B5" s="39"/>
      <c r="C5" s="39"/>
      <c r="D5" s="23" t="s">
        <v>83</v>
      </c>
      <c r="E5" s="41">
        <f>财政拨款收支总体情况表!B6</f>
        <v>6727177</v>
      </c>
      <c r="F5" s="41">
        <f>F6</f>
        <v>6727177</v>
      </c>
      <c r="G5" s="41"/>
    </row>
    <row r="6" spans="1:7" ht="18.95" customHeight="1">
      <c r="A6" s="39" t="s">
        <v>84</v>
      </c>
      <c r="B6" s="39"/>
      <c r="C6" s="39"/>
      <c r="D6" s="23" t="s">
        <v>85</v>
      </c>
      <c r="E6" s="41">
        <f t="shared" ref="E6:E11" si="0">F6+G6</f>
        <v>6727177</v>
      </c>
      <c r="F6" s="41">
        <f>F7+F9+F12</f>
        <v>6727177</v>
      </c>
      <c r="G6" s="41"/>
    </row>
    <row r="7" spans="1:7" ht="18.95" customHeight="1">
      <c r="A7" s="39"/>
      <c r="B7" s="39" t="s">
        <v>86</v>
      </c>
      <c r="C7" s="39"/>
      <c r="D7" s="23" t="s">
        <v>87</v>
      </c>
      <c r="E7" s="41">
        <f t="shared" ref="E7:G7" si="1">E8</f>
        <v>0</v>
      </c>
      <c r="F7" s="41">
        <f t="shared" si="1"/>
        <v>0</v>
      </c>
      <c r="G7" s="41"/>
    </row>
    <row r="8" spans="1:7" ht="18.95" customHeight="1">
      <c r="A8" s="39" t="s">
        <v>88</v>
      </c>
      <c r="B8" s="39" t="s">
        <v>89</v>
      </c>
      <c r="C8" s="39" t="s">
        <v>90</v>
      </c>
      <c r="D8" s="23" t="s">
        <v>91</v>
      </c>
      <c r="E8" s="41">
        <f t="shared" si="0"/>
        <v>0</v>
      </c>
      <c r="F8" s="41">
        <v>0</v>
      </c>
      <c r="G8" s="41"/>
    </row>
    <row r="9" spans="1:7" ht="18.95" customHeight="1">
      <c r="A9" s="39"/>
      <c r="B9" s="39" t="s">
        <v>92</v>
      </c>
      <c r="C9" s="39"/>
      <c r="D9" s="23" t="s">
        <v>93</v>
      </c>
      <c r="E9" s="41">
        <f t="shared" ref="E9:G9" si="2">E10+E11</f>
        <v>6727177</v>
      </c>
      <c r="F9" s="41">
        <f t="shared" si="2"/>
        <v>6727177</v>
      </c>
      <c r="G9" s="41"/>
    </row>
    <row r="10" spans="1:7" ht="18.95" customHeight="1">
      <c r="A10" s="39" t="s">
        <v>88</v>
      </c>
      <c r="B10" s="39" t="s">
        <v>94</v>
      </c>
      <c r="C10" s="39" t="s">
        <v>86</v>
      </c>
      <c r="D10" s="23" t="s">
        <v>95</v>
      </c>
      <c r="E10" s="41">
        <f t="shared" si="0"/>
        <v>0</v>
      </c>
      <c r="F10" s="41">
        <v>0</v>
      </c>
      <c r="G10" s="41"/>
    </row>
    <row r="11" spans="1:7" ht="18.95" customHeight="1">
      <c r="A11" s="39" t="s">
        <v>88</v>
      </c>
      <c r="B11" s="39" t="s">
        <v>94</v>
      </c>
      <c r="C11" s="39" t="s">
        <v>90</v>
      </c>
      <c r="D11" s="23" t="s">
        <v>96</v>
      </c>
      <c r="E11" s="41">
        <f t="shared" si="0"/>
        <v>6727177</v>
      </c>
      <c r="F11" s="41">
        <f>'一般公共预算基本支出表（纵向）'!C6</f>
        <v>6727177</v>
      </c>
      <c r="G11" s="41"/>
    </row>
    <row r="12" spans="1:7" ht="18.95" customHeight="1">
      <c r="A12" s="39"/>
      <c r="B12" s="39" t="s">
        <v>97</v>
      </c>
      <c r="C12" s="39"/>
      <c r="D12" s="23" t="s">
        <v>98</v>
      </c>
      <c r="E12" s="41">
        <f t="shared" ref="E12:G12" si="3">E13</f>
        <v>0</v>
      </c>
      <c r="F12" s="41">
        <f t="shared" si="3"/>
        <v>0</v>
      </c>
      <c r="G12" s="41">
        <f t="shared" si="3"/>
        <v>0</v>
      </c>
    </row>
    <row r="13" spans="1:7" ht="18.95" customHeight="1">
      <c r="A13" s="39" t="s">
        <v>88</v>
      </c>
      <c r="B13" s="39" t="s">
        <v>99</v>
      </c>
      <c r="C13" s="39" t="s">
        <v>92</v>
      </c>
      <c r="D13" s="23" t="s">
        <v>100</v>
      </c>
      <c r="E13" s="41">
        <f>F13+G13</f>
        <v>0</v>
      </c>
      <c r="F13" s="41">
        <v>0</v>
      </c>
      <c r="G13" s="41"/>
    </row>
    <row r="14" spans="1:7" ht="18.95" customHeight="1"/>
    <row r="15" spans="1:7" ht="18.95" customHeight="1"/>
    <row r="16" spans="1:7" ht="18.95" customHeight="1"/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showGridLines="0" showZeros="0" topLeftCell="A10" workbookViewId="0">
      <selection activeCell="C33" sqref="C33"/>
    </sheetView>
  </sheetViews>
  <sheetFormatPr defaultColWidth="9.1640625" defaultRowHeight="12.75" customHeight="1"/>
  <cols>
    <col min="1" max="1" width="15" style="5" customWidth="1"/>
    <col min="2" max="2" width="32.33203125" style="5" customWidth="1"/>
    <col min="3" max="5" width="16.5" style="5" customWidth="1"/>
    <col min="6" max="6" width="9.1640625" style="5" customWidth="1"/>
    <col min="7" max="16384" width="9.1640625" style="5"/>
  </cols>
  <sheetData>
    <row r="1" spans="1:5" ht="29.25" customHeight="1">
      <c r="A1" s="74" t="s">
        <v>107</v>
      </c>
      <c r="B1" s="74"/>
      <c r="C1" s="74"/>
      <c r="D1" s="74"/>
      <c r="E1" s="74"/>
    </row>
    <row r="2" spans="1:5" ht="12.75" customHeight="1">
      <c r="A2" s="15"/>
      <c r="E2" s="25" t="s">
        <v>72</v>
      </c>
    </row>
    <row r="3" spans="1:5" ht="24.75" customHeight="1">
      <c r="A3" s="79" t="s">
        <v>108</v>
      </c>
      <c r="B3" s="79" t="s">
        <v>109</v>
      </c>
      <c r="C3" s="79" t="s">
        <v>102</v>
      </c>
      <c r="D3" s="79"/>
      <c r="E3" s="79"/>
    </row>
    <row r="4" spans="1:5" ht="15.75" customHeight="1">
      <c r="A4" s="79"/>
      <c r="B4" s="79"/>
      <c r="C4" s="44" t="s">
        <v>83</v>
      </c>
      <c r="D4" s="44" t="s">
        <v>110</v>
      </c>
      <c r="E4" s="44" t="s">
        <v>111</v>
      </c>
    </row>
    <row r="5" spans="1:5" ht="12.75" customHeight="1">
      <c r="A5" s="44" t="s">
        <v>82</v>
      </c>
      <c r="B5" s="44" t="s">
        <v>82</v>
      </c>
      <c r="C5" s="44">
        <v>1</v>
      </c>
      <c r="D5" s="44">
        <v>2</v>
      </c>
      <c r="E5" s="44">
        <v>3</v>
      </c>
    </row>
    <row r="6" spans="1:5" ht="12.75" customHeight="1">
      <c r="A6" s="44"/>
      <c r="B6" s="44" t="s">
        <v>83</v>
      </c>
      <c r="C6" s="41">
        <f>SUM(D6:E6)</f>
        <v>6727177</v>
      </c>
      <c r="D6" s="45">
        <f>D7+D44</f>
        <v>6031027</v>
      </c>
      <c r="E6" s="45">
        <f>E21</f>
        <v>696150</v>
      </c>
    </row>
    <row r="7" spans="1:5" ht="12.75" customHeight="1">
      <c r="A7" s="46">
        <v>301</v>
      </c>
      <c r="B7" s="47" t="s">
        <v>112</v>
      </c>
      <c r="C7" s="41">
        <f>D7+E7</f>
        <v>5966987</v>
      </c>
      <c r="D7" s="41">
        <f>D8+D9+D12+D13+D14+D15+D16+D17+D18+D19+D20</f>
        <v>5966987</v>
      </c>
      <c r="E7" s="48">
        <f>0</f>
        <v>0</v>
      </c>
    </row>
    <row r="8" spans="1:5" ht="12.75" customHeight="1">
      <c r="A8" s="44">
        <v>30101</v>
      </c>
      <c r="B8" s="47" t="s">
        <v>113</v>
      </c>
      <c r="C8" s="41">
        <f t="shared" ref="C8:C52" si="0">D8+E8</f>
        <v>2673460</v>
      </c>
      <c r="D8" s="41">
        <v>2673460</v>
      </c>
      <c r="E8" s="48">
        <f t="shared" ref="E8:E20" si="1">0</f>
        <v>0</v>
      </c>
    </row>
    <row r="9" spans="1:5" ht="12.75" customHeight="1">
      <c r="A9" s="44">
        <v>30102</v>
      </c>
      <c r="B9" s="47" t="s">
        <v>114</v>
      </c>
      <c r="C9" s="41">
        <f t="shared" si="0"/>
        <v>0</v>
      </c>
      <c r="D9" s="41">
        <f>D10+D11</f>
        <v>0</v>
      </c>
      <c r="E9" s="48">
        <f t="shared" si="1"/>
        <v>0</v>
      </c>
    </row>
    <row r="10" spans="1:5" ht="12.75" customHeight="1">
      <c r="A10" s="47">
        <v>3010201</v>
      </c>
      <c r="B10" s="47" t="s">
        <v>115</v>
      </c>
      <c r="C10" s="41">
        <f t="shared" si="0"/>
        <v>0</v>
      </c>
      <c r="D10" s="41"/>
      <c r="E10" s="48">
        <f t="shared" si="1"/>
        <v>0</v>
      </c>
    </row>
    <row r="11" spans="1:5" ht="12.75" customHeight="1">
      <c r="A11" s="47">
        <v>3010202</v>
      </c>
      <c r="B11" s="47" t="s">
        <v>116</v>
      </c>
      <c r="C11" s="41">
        <f t="shared" si="0"/>
        <v>0</v>
      </c>
      <c r="D11" s="41"/>
      <c r="E11" s="48">
        <f t="shared" si="1"/>
        <v>0</v>
      </c>
    </row>
    <row r="12" spans="1:5" ht="12.75" customHeight="1">
      <c r="A12" s="44">
        <v>30103</v>
      </c>
      <c r="B12" s="47" t="s">
        <v>117</v>
      </c>
      <c r="C12" s="41">
        <f t="shared" si="0"/>
        <v>0</v>
      </c>
      <c r="D12" s="41"/>
      <c r="E12" s="48">
        <f t="shared" si="1"/>
        <v>0</v>
      </c>
    </row>
    <row r="13" spans="1:5" ht="12.75" customHeight="1">
      <c r="A13" s="44">
        <v>30106</v>
      </c>
      <c r="B13" s="47" t="s">
        <v>118</v>
      </c>
      <c r="C13" s="41">
        <f t="shared" si="0"/>
        <v>0</v>
      </c>
      <c r="D13" s="41"/>
      <c r="E13" s="48">
        <f t="shared" si="1"/>
        <v>0</v>
      </c>
    </row>
    <row r="14" spans="1:5" ht="12.75" customHeight="1">
      <c r="A14" s="44">
        <v>30107</v>
      </c>
      <c r="B14" s="47" t="s">
        <v>119</v>
      </c>
      <c r="C14" s="41">
        <f t="shared" si="0"/>
        <v>1394312</v>
      </c>
      <c r="D14" s="49">
        <v>1394312</v>
      </c>
      <c r="E14" s="48">
        <f t="shared" si="1"/>
        <v>0</v>
      </c>
    </row>
    <row r="15" spans="1:5" ht="12.75" customHeight="1">
      <c r="A15" s="44">
        <v>30108</v>
      </c>
      <c r="B15" s="47" t="s">
        <v>120</v>
      </c>
      <c r="C15" s="41">
        <f t="shared" si="0"/>
        <v>549745</v>
      </c>
      <c r="D15" s="49">
        <v>549745</v>
      </c>
      <c r="E15" s="48">
        <f t="shared" si="1"/>
        <v>0</v>
      </c>
    </row>
    <row r="16" spans="1:5" ht="12.75" customHeight="1">
      <c r="A16" s="44">
        <v>30109</v>
      </c>
      <c r="B16" s="47" t="s">
        <v>121</v>
      </c>
      <c r="C16" s="41">
        <f t="shared" si="0"/>
        <v>0</v>
      </c>
      <c r="D16" s="41"/>
      <c r="E16" s="48">
        <f t="shared" si="1"/>
        <v>0</v>
      </c>
    </row>
    <row r="17" spans="1:9" ht="12.75" customHeight="1">
      <c r="A17" s="44">
        <v>30110</v>
      </c>
      <c r="B17" s="47" t="s">
        <v>122</v>
      </c>
      <c r="C17" s="41">
        <f t="shared" si="0"/>
        <v>728488</v>
      </c>
      <c r="D17" s="49">
        <v>728488</v>
      </c>
      <c r="E17" s="48">
        <f t="shared" si="1"/>
        <v>0</v>
      </c>
    </row>
    <row r="18" spans="1:9" ht="12.75" customHeight="1">
      <c r="A18" s="44">
        <v>30112</v>
      </c>
      <c r="B18" s="47" t="s">
        <v>123</v>
      </c>
      <c r="C18" s="41">
        <f t="shared" si="0"/>
        <v>0</v>
      </c>
      <c r="D18" s="41"/>
      <c r="E18" s="48">
        <f t="shared" si="1"/>
        <v>0</v>
      </c>
    </row>
    <row r="19" spans="1:9" ht="12.75" customHeight="1">
      <c r="A19" s="44">
        <v>30113</v>
      </c>
      <c r="B19" s="47" t="s">
        <v>124</v>
      </c>
      <c r="C19" s="41">
        <f t="shared" si="0"/>
        <v>487309</v>
      </c>
      <c r="D19" s="49">
        <v>487309</v>
      </c>
      <c r="E19" s="48">
        <f t="shared" si="1"/>
        <v>0</v>
      </c>
    </row>
    <row r="20" spans="1:9" ht="12.75" customHeight="1">
      <c r="A20" s="44">
        <v>30199</v>
      </c>
      <c r="B20" s="47" t="s">
        <v>125</v>
      </c>
      <c r="C20" s="41">
        <f t="shared" si="0"/>
        <v>133673</v>
      </c>
      <c r="D20" s="41">
        <v>133673</v>
      </c>
      <c r="E20" s="48">
        <f t="shared" si="1"/>
        <v>0</v>
      </c>
    </row>
    <row r="21" spans="1:9" ht="12.75" customHeight="1">
      <c r="A21" s="46">
        <v>302</v>
      </c>
      <c r="B21" s="47" t="s">
        <v>126</v>
      </c>
      <c r="C21" s="41">
        <f t="shared" si="0"/>
        <v>1456340</v>
      </c>
      <c r="D21" s="48">
        <v>760190</v>
      </c>
      <c r="E21" s="41">
        <f>E22+E23+E24+E25+E26+E27+E28+E29+E30+E31+E32+E33+E34+E35+E36+E38+E37+E39+E40+E43</f>
        <v>696150</v>
      </c>
    </row>
    <row r="22" spans="1:9" ht="12.75" customHeight="1">
      <c r="A22" s="44">
        <v>30201</v>
      </c>
      <c r="B22" s="47" t="s">
        <v>127</v>
      </c>
      <c r="C22" s="41">
        <f t="shared" si="0"/>
        <v>130700</v>
      </c>
      <c r="D22" s="48">
        <f t="shared" ref="D22:D31" si="2">0</f>
        <v>0</v>
      </c>
      <c r="E22" s="41">
        <v>130700</v>
      </c>
    </row>
    <row r="23" spans="1:9" ht="12.75" customHeight="1">
      <c r="A23" s="44">
        <v>30202</v>
      </c>
      <c r="B23" s="47" t="s">
        <v>128</v>
      </c>
      <c r="C23" s="41">
        <f t="shared" si="0"/>
        <v>62000</v>
      </c>
      <c r="D23" s="48">
        <f t="shared" si="2"/>
        <v>0</v>
      </c>
      <c r="E23" s="41">
        <v>62000</v>
      </c>
    </row>
    <row r="24" spans="1:9" ht="12.75" customHeight="1">
      <c r="A24" s="44">
        <v>30205</v>
      </c>
      <c r="B24" s="47" t="s">
        <v>129</v>
      </c>
      <c r="C24" s="41">
        <f t="shared" si="0"/>
        <v>66000</v>
      </c>
      <c r="D24" s="48">
        <f t="shared" si="2"/>
        <v>0</v>
      </c>
      <c r="E24" s="41">
        <v>66000</v>
      </c>
    </row>
    <row r="25" spans="1:9" ht="12.75" customHeight="1">
      <c r="A25" s="44">
        <v>30206</v>
      </c>
      <c r="B25" s="47" t="s">
        <v>130</v>
      </c>
      <c r="C25" s="41">
        <f t="shared" si="0"/>
        <v>102000</v>
      </c>
      <c r="D25" s="48">
        <f t="shared" si="2"/>
        <v>0</v>
      </c>
      <c r="E25" s="41">
        <v>102000</v>
      </c>
    </row>
    <row r="26" spans="1:9" ht="12.75" customHeight="1">
      <c r="A26" s="44">
        <v>30209</v>
      </c>
      <c r="B26" s="47" t="s">
        <v>131</v>
      </c>
      <c r="C26" s="41">
        <f t="shared" si="0"/>
        <v>72000</v>
      </c>
      <c r="D26" s="48">
        <f t="shared" si="2"/>
        <v>0</v>
      </c>
      <c r="E26" s="41">
        <v>72000</v>
      </c>
    </row>
    <row r="27" spans="1:9" ht="12.75" customHeight="1">
      <c r="A27" s="44">
        <v>30211</v>
      </c>
      <c r="B27" s="47" t="s">
        <v>132</v>
      </c>
      <c r="C27" s="41">
        <f t="shared" si="0"/>
        <v>8600</v>
      </c>
      <c r="D27" s="48">
        <f t="shared" si="2"/>
        <v>0</v>
      </c>
      <c r="E27" s="41">
        <v>8600</v>
      </c>
    </row>
    <row r="28" spans="1:9" ht="12.75" customHeight="1">
      <c r="A28" s="44">
        <v>30212</v>
      </c>
      <c r="B28" s="47" t="s">
        <v>133</v>
      </c>
      <c r="C28" s="41">
        <f t="shared" si="0"/>
        <v>0</v>
      </c>
      <c r="D28" s="48">
        <f t="shared" si="2"/>
        <v>0</v>
      </c>
      <c r="E28" s="41"/>
    </row>
    <row r="29" spans="1:9" ht="12.75" customHeight="1">
      <c r="A29" s="44">
        <v>30213</v>
      </c>
      <c r="B29" s="47" t="s">
        <v>134</v>
      </c>
      <c r="C29" s="41">
        <f t="shared" si="0"/>
        <v>60000</v>
      </c>
      <c r="D29" s="48">
        <f t="shared" si="2"/>
        <v>0</v>
      </c>
      <c r="E29" s="41">
        <v>60000</v>
      </c>
    </row>
    <row r="30" spans="1:9" ht="12.75" customHeight="1">
      <c r="A30" s="44">
        <v>30214</v>
      </c>
      <c r="B30" s="47" t="s">
        <v>135</v>
      </c>
      <c r="C30" s="41">
        <f t="shared" si="0"/>
        <v>0</v>
      </c>
      <c r="D30" s="48">
        <f t="shared" si="2"/>
        <v>0</v>
      </c>
      <c r="E30" s="41"/>
      <c r="I30" s="50"/>
    </row>
    <row r="31" spans="1:9" ht="12.75" customHeight="1">
      <c r="A31" s="44">
        <v>30215</v>
      </c>
      <c r="B31" s="47" t="s">
        <v>136</v>
      </c>
      <c r="C31" s="41">
        <f t="shared" si="0"/>
        <v>26000</v>
      </c>
      <c r="D31" s="48">
        <f t="shared" si="2"/>
        <v>0</v>
      </c>
      <c r="E31" s="41">
        <v>26000</v>
      </c>
    </row>
    <row r="32" spans="1:9" ht="12.75" customHeight="1">
      <c r="A32" s="44">
        <v>30216</v>
      </c>
      <c r="B32" s="47" t="s">
        <v>137</v>
      </c>
      <c r="C32" s="41">
        <f t="shared" si="0"/>
        <v>48400</v>
      </c>
      <c r="D32" s="48">
        <f t="shared" ref="D32:D43" si="3">0</f>
        <v>0</v>
      </c>
      <c r="E32" s="41">
        <v>48400</v>
      </c>
    </row>
    <row r="33" spans="1:9" ht="12.75" customHeight="1">
      <c r="A33" s="44">
        <v>30217</v>
      </c>
      <c r="B33" s="47" t="s">
        <v>138</v>
      </c>
      <c r="C33" s="41">
        <f t="shared" si="0"/>
        <v>3500</v>
      </c>
      <c r="D33" s="48">
        <f t="shared" si="3"/>
        <v>0</v>
      </c>
      <c r="E33" s="41">
        <v>3500</v>
      </c>
    </row>
    <row r="34" spans="1:9" ht="12.75" customHeight="1">
      <c r="A34" s="44">
        <v>30218</v>
      </c>
      <c r="B34" s="47" t="s">
        <v>139</v>
      </c>
      <c r="C34" s="41">
        <f t="shared" si="0"/>
        <v>0</v>
      </c>
      <c r="D34" s="48">
        <f t="shared" si="3"/>
        <v>0</v>
      </c>
      <c r="E34" s="41"/>
      <c r="I34" s="50"/>
    </row>
    <row r="35" spans="1:9" ht="12.75" customHeight="1">
      <c r="A35" s="44">
        <v>30224</v>
      </c>
      <c r="B35" s="47" t="s">
        <v>140</v>
      </c>
      <c r="C35" s="41">
        <f t="shared" si="0"/>
        <v>0</v>
      </c>
      <c r="D35" s="48">
        <f t="shared" si="3"/>
        <v>0</v>
      </c>
      <c r="E35" s="41"/>
    </row>
    <row r="36" spans="1:9" ht="12.75" customHeight="1">
      <c r="A36" s="44">
        <v>30226</v>
      </c>
      <c r="B36" s="47" t="s">
        <v>141</v>
      </c>
      <c r="C36" s="41">
        <f t="shared" si="0"/>
        <v>35000</v>
      </c>
      <c r="D36" s="48">
        <f t="shared" si="3"/>
        <v>0</v>
      </c>
      <c r="E36" s="41">
        <v>35000</v>
      </c>
    </row>
    <row r="37" spans="1:9" ht="12.75" customHeight="1">
      <c r="A37" s="44">
        <v>30228</v>
      </c>
      <c r="B37" s="47" t="s">
        <v>142</v>
      </c>
      <c r="C37" s="41">
        <f t="shared" si="0"/>
        <v>0</v>
      </c>
      <c r="D37" s="49"/>
      <c r="E37" s="41"/>
    </row>
    <row r="38" spans="1:9" ht="12.75" customHeight="1">
      <c r="A38" s="44">
        <v>30229</v>
      </c>
      <c r="B38" s="47" t="s">
        <v>143</v>
      </c>
      <c r="C38" s="41">
        <f t="shared" si="0"/>
        <v>0</v>
      </c>
      <c r="D38" s="49"/>
      <c r="E38" s="41"/>
    </row>
    <row r="39" spans="1:9" ht="12.75" customHeight="1">
      <c r="A39" s="44">
        <v>30231</v>
      </c>
      <c r="B39" s="47" t="s">
        <v>144</v>
      </c>
      <c r="C39" s="41">
        <f t="shared" si="0"/>
        <v>0</v>
      </c>
      <c r="D39" s="48">
        <f t="shared" si="3"/>
        <v>0</v>
      </c>
      <c r="E39" s="41"/>
    </row>
    <row r="40" spans="1:9" ht="12.75" customHeight="1">
      <c r="A40" s="44">
        <v>30239</v>
      </c>
      <c r="B40" s="47" t="s">
        <v>145</v>
      </c>
      <c r="C40" s="41">
        <f t="shared" si="0"/>
        <v>0</v>
      </c>
      <c r="D40" s="48">
        <f t="shared" si="3"/>
        <v>0</v>
      </c>
      <c r="E40" s="41">
        <f>E41+E42</f>
        <v>0</v>
      </c>
    </row>
    <row r="41" spans="1:9" ht="12.75" customHeight="1">
      <c r="A41" s="47">
        <v>3023901</v>
      </c>
      <c r="B41" s="47" t="s">
        <v>146</v>
      </c>
      <c r="C41" s="41">
        <f t="shared" si="0"/>
        <v>0</v>
      </c>
      <c r="D41" s="48">
        <f t="shared" si="3"/>
        <v>0</v>
      </c>
      <c r="E41" s="41"/>
    </row>
    <row r="42" spans="1:9" ht="12.75" customHeight="1">
      <c r="A42" s="47">
        <v>3023902</v>
      </c>
      <c r="B42" s="47" t="s">
        <v>147</v>
      </c>
      <c r="C42" s="41">
        <f t="shared" si="0"/>
        <v>0</v>
      </c>
      <c r="D42" s="48">
        <f t="shared" si="3"/>
        <v>0</v>
      </c>
      <c r="E42" s="41"/>
    </row>
    <row r="43" spans="1:9" ht="12.75" customHeight="1">
      <c r="A43" s="44">
        <v>30299</v>
      </c>
      <c r="B43" s="47" t="s">
        <v>148</v>
      </c>
      <c r="C43" s="41">
        <f t="shared" si="0"/>
        <v>81950</v>
      </c>
      <c r="D43" s="48">
        <f t="shared" si="3"/>
        <v>0</v>
      </c>
      <c r="E43" s="41">
        <v>81950</v>
      </c>
    </row>
    <row r="44" spans="1:9" ht="12.75" customHeight="1">
      <c r="A44" s="46">
        <v>303</v>
      </c>
      <c r="B44" s="47" t="s">
        <v>149</v>
      </c>
      <c r="C44" s="41">
        <f t="shared" si="0"/>
        <v>64040</v>
      </c>
      <c r="D44" s="41">
        <f>SUM(D45:D52)</f>
        <v>64040</v>
      </c>
      <c r="E44" s="41">
        <f>0</f>
        <v>0</v>
      </c>
    </row>
    <row r="45" spans="1:9" ht="12.75" customHeight="1">
      <c r="A45" s="44">
        <v>30301</v>
      </c>
      <c r="B45" s="47" t="s">
        <v>150</v>
      </c>
      <c r="C45" s="41">
        <f t="shared" si="0"/>
        <v>0</v>
      </c>
      <c r="D45" s="41"/>
      <c r="E45" s="41">
        <f t="shared" ref="E45:E52" si="4">0</f>
        <v>0</v>
      </c>
    </row>
    <row r="46" spans="1:9" ht="12.75" customHeight="1">
      <c r="A46" s="44">
        <v>30302</v>
      </c>
      <c r="B46" s="47" t="s">
        <v>151</v>
      </c>
      <c r="C46" s="41">
        <f t="shared" si="0"/>
        <v>0</v>
      </c>
      <c r="D46" s="49"/>
      <c r="E46" s="41">
        <f t="shared" si="4"/>
        <v>0</v>
      </c>
    </row>
    <row r="47" spans="1:9" ht="12.75" customHeight="1">
      <c r="A47" s="44">
        <v>30303</v>
      </c>
      <c r="B47" s="47" t="s">
        <v>152</v>
      </c>
      <c r="C47" s="41">
        <f t="shared" si="0"/>
        <v>0</v>
      </c>
      <c r="D47" s="41">
        <v>0</v>
      </c>
      <c r="E47" s="41">
        <f t="shared" si="4"/>
        <v>0</v>
      </c>
    </row>
    <row r="48" spans="1:9" ht="12.75" customHeight="1">
      <c r="A48" s="44">
        <v>30304</v>
      </c>
      <c r="B48" s="47" t="s">
        <v>153</v>
      </c>
      <c r="C48" s="41">
        <f t="shared" si="0"/>
        <v>0</v>
      </c>
      <c r="D48" s="41">
        <v>0</v>
      </c>
      <c r="E48" s="41">
        <f t="shared" si="4"/>
        <v>0</v>
      </c>
    </row>
    <row r="49" spans="1:5" ht="12.75" customHeight="1">
      <c r="A49" s="44">
        <v>30305</v>
      </c>
      <c r="B49" s="47" t="s">
        <v>154</v>
      </c>
      <c r="C49" s="41">
        <f t="shared" si="0"/>
        <v>0</v>
      </c>
      <c r="D49" s="41"/>
      <c r="E49" s="41">
        <f t="shared" si="4"/>
        <v>0</v>
      </c>
    </row>
    <row r="50" spans="1:5" ht="12.75" customHeight="1">
      <c r="A50" s="44">
        <v>30307</v>
      </c>
      <c r="B50" s="47" t="s">
        <v>155</v>
      </c>
      <c r="C50" s="41">
        <f t="shared" si="0"/>
        <v>0</v>
      </c>
      <c r="D50" s="41">
        <v>0</v>
      </c>
      <c r="E50" s="41">
        <f t="shared" si="4"/>
        <v>0</v>
      </c>
    </row>
    <row r="51" spans="1:5" ht="12.75" customHeight="1">
      <c r="A51" s="44">
        <v>30309</v>
      </c>
      <c r="B51" s="47" t="s">
        <v>156</v>
      </c>
      <c r="C51" s="41">
        <f t="shared" si="0"/>
        <v>0</v>
      </c>
      <c r="D51" s="41">
        <v>0</v>
      </c>
      <c r="E51" s="41">
        <f t="shared" si="4"/>
        <v>0</v>
      </c>
    </row>
    <row r="52" spans="1:5" ht="12" customHeight="1">
      <c r="A52" s="44">
        <v>30399</v>
      </c>
      <c r="B52" s="47" t="s">
        <v>157</v>
      </c>
      <c r="C52" s="41">
        <f t="shared" si="0"/>
        <v>64040</v>
      </c>
      <c r="D52" s="41">
        <v>64040</v>
      </c>
      <c r="E52" s="41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ageMargins left="0.75" right="0.75" top="1" bottom="1" header="0.5" footer="0.5"/>
  <pageSetup paperSize="9" scale="87" orientation="portrait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3"/>
  <sheetViews>
    <sheetView showGridLines="0" showZeros="0" workbookViewId="0">
      <selection activeCell="A12" sqref="A1:XFD1048576"/>
    </sheetView>
  </sheetViews>
  <sheetFormatPr defaultColWidth="9.1640625" defaultRowHeight="12.75" customHeight="1"/>
  <cols>
    <col min="1" max="3" width="5.33203125" style="5" customWidth="1"/>
    <col min="4" max="4" width="19.33203125" style="5" customWidth="1"/>
    <col min="5" max="49" width="9.83203125" style="5" customWidth="1"/>
    <col min="50" max="50" width="9.1640625" style="5" customWidth="1"/>
    <col min="51" max="16384" width="9.1640625" style="5"/>
  </cols>
  <sheetData>
    <row r="1" spans="1:49" ht="32.25" customHeight="1">
      <c r="A1" s="74" t="s">
        <v>159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ht="12.75" customHeight="1">
      <c r="A2" s="15"/>
      <c r="AW2" s="25" t="s">
        <v>72</v>
      </c>
    </row>
    <row r="3" spans="1:49" ht="24.75" customHeight="1">
      <c r="A3" s="78" t="s">
        <v>73</v>
      </c>
      <c r="B3" s="78" t="s">
        <v>74</v>
      </c>
      <c r="C3" s="78" t="s">
        <v>75</v>
      </c>
      <c r="D3" s="77" t="s">
        <v>76</v>
      </c>
      <c r="E3" s="83" t="s">
        <v>83</v>
      </c>
      <c r="F3" s="76" t="s">
        <v>102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7"/>
      <c r="AP3" s="77"/>
      <c r="AQ3" s="77"/>
      <c r="AR3" s="77"/>
      <c r="AS3" s="77"/>
      <c r="AT3" s="77"/>
      <c r="AU3" s="77"/>
      <c r="AV3" s="77"/>
      <c r="AW3" s="77"/>
    </row>
    <row r="4" spans="1:49" ht="24.75" customHeight="1">
      <c r="A4" s="78"/>
      <c r="B4" s="78"/>
      <c r="C4" s="78"/>
      <c r="D4" s="77"/>
      <c r="E4" s="83"/>
      <c r="F4" s="77" t="s">
        <v>112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80" t="s">
        <v>126</v>
      </c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6"/>
      <c r="AO4" s="77" t="s">
        <v>160</v>
      </c>
      <c r="AP4" s="77"/>
      <c r="AQ4" s="77"/>
      <c r="AR4" s="77"/>
      <c r="AS4" s="77"/>
      <c r="AT4" s="77"/>
      <c r="AU4" s="77"/>
      <c r="AV4" s="77"/>
      <c r="AW4" s="77"/>
    </row>
    <row r="5" spans="1:49" ht="22.5" customHeight="1">
      <c r="A5" s="78"/>
      <c r="B5" s="78"/>
      <c r="C5" s="78"/>
      <c r="D5" s="77"/>
      <c r="E5" s="80"/>
      <c r="F5" s="84" t="s">
        <v>161</v>
      </c>
      <c r="G5" s="81" t="s">
        <v>162</v>
      </c>
      <c r="H5" s="81" t="s">
        <v>163</v>
      </c>
      <c r="I5" s="81"/>
      <c r="J5" s="81" t="s">
        <v>164</v>
      </c>
      <c r="K5" s="81" t="s">
        <v>165</v>
      </c>
      <c r="L5" s="81" t="s">
        <v>166</v>
      </c>
      <c r="M5" s="81" t="s">
        <v>167</v>
      </c>
      <c r="N5" s="81" t="s">
        <v>168</v>
      </c>
      <c r="O5" s="81" t="s">
        <v>169</v>
      </c>
      <c r="P5" s="81" t="s">
        <v>170</v>
      </c>
      <c r="Q5" s="81" t="s">
        <v>171</v>
      </c>
      <c r="R5" s="81" t="s">
        <v>172</v>
      </c>
      <c r="S5" s="81" t="s">
        <v>161</v>
      </c>
      <c r="T5" s="81" t="s">
        <v>173</v>
      </c>
      <c r="U5" s="81" t="s">
        <v>174</v>
      </c>
      <c r="V5" s="81" t="s">
        <v>175</v>
      </c>
      <c r="W5" s="81" t="s">
        <v>176</v>
      </c>
      <c r="X5" s="81" t="s">
        <v>177</v>
      </c>
      <c r="Y5" s="81" t="s">
        <v>178</v>
      </c>
      <c r="Z5" s="81" t="s">
        <v>179</v>
      </c>
      <c r="AA5" s="81" t="s">
        <v>180</v>
      </c>
      <c r="AB5" s="81" t="s">
        <v>181</v>
      </c>
      <c r="AC5" s="81" t="s">
        <v>182</v>
      </c>
      <c r="AD5" s="81" t="s">
        <v>183</v>
      </c>
      <c r="AE5" s="81" t="s">
        <v>184</v>
      </c>
      <c r="AF5" s="81" t="s">
        <v>185</v>
      </c>
      <c r="AG5" s="81" t="s">
        <v>186</v>
      </c>
      <c r="AH5" s="81" t="s">
        <v>187</v>
      </c>
      <c r="AI5" s="81" t="s">
        <v>188</v>
      </c>
      <c r="AJ5" s="81" t="s">
        <v>189</v>
      </c>
      <c r="AK5" s="81" t="s">
        <v>190</v>
      </c>
      <c r="AL5" s="81" t="s">
        <v>191</v>
      </c>
      <c r="AM5" s="82"/>
      <c r="AN5" s="77" t="s">
        <v>192</v>
      </c>
      <c r="AO5" s="77" t="s">
        <v>161</v>
      </c>
      <c r="AP5" s="77" t="s">
        <v>193</v>
      </c>
      <c r="AQ5" s="77" t="s">
        <v>194</v>
      </c>
      <c r="AR5" s="77" t="s">
        <v>195</v>
      </c>
      <c r="AS5" s="77" t="s">
        <v>196</v>
      </c>
      <c r="AT5" s="77" t="s">
        <v>197</v>
      </c>
      <c r="AU5" s="77" t="s">
        <v>198</v>
      </c>
      <c r="AV5" s="77" t="s">
        <v>199</v>
      </c>
      <c r="AW5" s="77" t="s">
        <v>200</v>
      </c>
    </row>
    <row r="6" spans="1:49" ht="30" customHeight="1">
      <c r="A6" s="78"/>
      <c r="B6" s="78"/>
      <c r="C6" s="78"/>
      <c r="D6" s="77"/>
      <c r="E6" s="80"/>
      <c r="F6" s="80"/>
      <c r="G6" s="77"/>
      <c r="H6" s="36" t="s">
        <v>163</v>
      </c>
      <c r="I6" s="36" t="s">
        <v>201</v>
      </c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36" t="s">
        <v>202</v>
      </c>
      <c r="AM6" s="43" t="s">
        <v>191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</row>
    <row r="7" spans="1:49" ht="12.75" customHeight="1">
      <c r="A7" s="37" t="s">
        <v>82</v>
      </c>
      <c r="B7" s="37" t="s">
        <v>82</v>
      </c>
      <c r="C7" s="37" t="s">
        <v>82</v>
      </c>
      <c r="D7" s="37" t="s">
        <v>82</v>
      </c>
      <c r="E7" s="31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  <c r="T7" s="38">
        <v>16</v>
      </c>
      <c r="U7" s="38">
        <v>17</v>
      </c>
      <c r="V7" s="38">
        <v>18</v>
      </c>
      <c r="W7" s="38">
        <v>19</v>
      </c>
      <c r="X7" s="38">
        <v>20</v>
      </c>
      <c r="Y7" s="38">
        <v>21</v>
      </c>
      <c r="Z7" s="38">
        <v>22</v>
      </c>
      <c r="AA7" s="38">
        <v>23</v>
      </c>
      <c r="AB7" s="38">
        <v>24</v>
      </c>
      <c r="AC7" s="38">
        <v>25</v>
      </c>
      <c r="AD7" s="38">
        <v>26</v>
      </c>
      <c r="AE7" s="38">
        <v>27</v>
      </c>
      <c r="AF7" s="38">
        <v>28</v>
      </c>
      <c r="AG7" s="38">
        <v>29</v>
      </c>
      <c r="AH7" s="38">
        <v>30</v>
      </c>
      <c r="AI7" s="38">
        <v>31</v>
      </c>
      <c r="AJ7" s="38">
        <v>32</v>
      </c>
      <c r="AK7" s="38">
        <v>33</v>
      </c>
      <c r="AL7" s="38">
        <v>34</v>
      </c>
      <c r="AM7" s="38">
        <v>35</v>
      </c>
      <c r="AN7" s="31">
        <v>36</v>
      </c>
      <c r="AO7" s="38">
        <v>37</v>
      </c>
      <c r="AP7" s="38">
        <v>38</v>
      </c>
      <c r="AQ7" s="38">
        <v>39</v>
      </c>
      <c r="AR7" s="38">
        <v>40</v>
      </c>
      <c r="AS7" s="38">
        <v>41</v>
      </c>
      <c r="AT7" s="38">
        <v>42</v>
      </c>
      <c r="AU7" s="38">
        <v>43</v>
      </c>
      <c r="AV7" s="38">
        <v>44</v>
      </c>
      <c r="AW7" s="38">
        <v>45</v>
      </c>
    </row>
    <row r="8" spans="1:49" ht="18" customHeight="1">
      <c r="A8" s="39"/>
      <c r="B8" s="39"/>
      <c r="C8" s="39"/>
      <c r="D8" s="40" t="s">
        <v>83</v>
      </c>
      <c r="E8" s="41">
        <f t="shared" ref="E8:AW8" si="0">E9</f>
        <v>6727177</v>
      </c>
      <c r="F8" s="41">
        <f t="shared" si="0"/>
        <v>5966987</v>
      </c>
      <c r="G8" s="41">
        <f t="shared" si="0"/>
        <v>2673460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1394312</v>
      </c>
      <c r="M8" s="41">
        <f t="shared" si="0"/>
        <v>549745</v>
      </c>
      <c r="N8" s="41">
        <f t="shared" si="0"/>
        <v>0</v>
      </c>
      <c r="O8" s="41">
        <f t="shared" si="0"/>
        <v>728488</v>
      </c>
      <c r="P8" s="41">
        <f t="shared" si="0"/>
        <v>0</v>
      </c>
      <c r="Q8" s="41">
        <f t="shared" si="0"/>
        <v>487309</v>
      </c>
      <c r="R8" s="41">
        <f t="shared" si="0"/>
        <v>133673</v>
      </c>
      <c r="S8" s="41">
        <f t="shared" si="0"/>
        <v>696150</v>
      </c>
      <c r="T8" s="41">
        <f t="shared" si="0"/>
        <v>130700</v>
      </c>
      <c r="U8" s="41">
        <f t="shared" si="0"/>
        <v>62000</v>
      </c>
      <c r="V8" s="41">
        <f t="shared" si="0"/>
        <v>66000</v>
      </c>
      <c r="W8" s="41">
        <f t="shared" si="0"/>
        <v>102000</v>
      </c>
      <c r="X8" s="41">
        <f t="shared" si="0"/>
        <v>72000</v>
      </c>
      <c r="Y8" s="41">
        <f t="shared" si="0"/>
        <v>8600</v>
      </c>
      <c r="Z8" s="41">
        <f t="shared" si="0"/>
        <v>0</v>
      </c>
      <c r="AA8" s="41">
        <f t="shared" si="0"/>
        <v>60000</v>
      </c>
      <c r="AB8" s="41">
        <f t="shared" si="0"/>
        <v>0</v>
      </c>
      <c r="AC8" s="41">
        <f t="shared" si="0"/>
        <v>26000</v>
      </c>
      <c r="AD8" s="41">
        <f t="shared" si="0"/>
        <v>48400</v>
      </c>
      <c r="AE8" s="41">
        <f t="shared" si="0"/>
        <v>3500</v>
      </c>
      <c r="AF8" s="41">
        <f t="shared" si="0"/>
        <v>0</v>
      </c>
      <c r="AG8" s="41">
        <f t="shared" si="0"/>
        <v>0</v>
      </c>
      <c r="AH8" s="41">
        <f t="shared" si="0"/>
        <v>35000</v>
      </c>
      <c r="AI8" s="41">
        <f t="shared" si="0"/>
        <v>0</v>
      </c>
      <c r="AJ8" s="41">
        <f t="shared" si="0"/>
        <v>0</v>
      </c>
      <c r="AK8" s="41">
        <f t="shared" si="0"/>
        <v>0</v>
      </c>
      <c r="AL8" s="41">
        <f t="shared" si="0"/>
        <v>0</v>
      </c>
      <c r="AM8" s="41">
        <f t="shared" si="0"/>
        <v>0</v>
      </c>
      <c r="AN8" s="41">
        <f t="shared" si="0"/>
        <v>81950</v>
      </c>
      <c r="AO8" s="41">
        <f t="shared" si="0"/>
        <v>64040</v>
      </c>
      <c r="AP8" s="41">
        <f t="shared" si="0"/>
        <v>0</v>
      </c>
      <c r="AQ8" s="41">
        <f t="shared" si="0"/>
        <v>0</v>
      </c>
      <c r="AR8" s="41">
        <f t="shared" si="0"/>
        <v>0</v>
      </c>
      <c r="AS8" s="41">
        <f t="shared" si="0"/>
        <v>0</v>
      </c>
      <c r="AT8" s="41">
        <f t="shared" si="0"/>
        <v>0</v>
      </c>
      <c r="AU8" s="41">
        <f t="shared" si="0"/>
        <v>0</v>
      </c>
      <c r="AV8" s="41">
        <f t="shared" si="0"/>
        <v>0</v>
      </c>
      <c r="AW8" s="41">
        <f t="shared" si="0"/>
        <v>64040</v>
      </c>
    </row>
    <row r="9" spans="1:49" ht="18" customHeight="1">
      <c r="A9" s="39" t="s">
        <v>84</v>
      </c>
      <c r="B9" s="39"/>
      <c r="C9" s="39"/>
      <c r="D9" s="40" t="s">
        <v>85</v>
      </c>
      <c r="E9" s="41">
        <f t="shared" ref="E9:AW9" si="1">E10</f>
        <v>6727177</v>
      </c>
      <c r="F9" s="41">
        <f t="shared" si="1"/>
        <v>5966987</v>
      </c>
      <c r="G9" s="41">
        <f t="shared" si="1"/>
        <v>2673460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1394312</v>
      </c>
      <c r="M9" s="41">
        <f t="shared" si="1"/>
        <v>549745</v>
      </c>
      <c r="N9" s="41">
        <f t="shared" si="1"/>
        <v>0</v>
      </c>
      <c r="O9" s="41">
        <f t="shared" si="1"/>
        <v>728488</v>
      </c>
      <c r="P9" s="41">
        <f t="shared" si="1"/>
        <v>0</v>
      </c>
      <c r="Q9" s="41">
        <f t="shared" si="1"/>
        <v>487309</v>
      </c>
      <c r="R9" s="41">
        <f t="shared" si="1"/>
        <v>133673</v>
      </c>
      <c r="S9" s="41">
        <f t="shared" si="1"/>
        <v>696150</v>
      </c>
      <c r="T9" s="41">
        <f t="shared" si="1"/>
        <v>130700</v>
      </c>
      <c r="U9" s="41">
        <f t="shared" si="1"/>
        <v>62000</v>
      </c>
      <c r="V9" s="41">
        <f t="shared" si="1"/>
        <v>66000</v>
      </c>
      <c r="W9" s="41">
        <f t="shared" si="1"/>
        <v>102000</v>
      </c>
      <c r="X9" s="41">
        <f t="shared" si="1"/>
        <v>72000</v>
      </c>
      <c r="Y9" s="41">
        <f t="shared" si="1"/>
        <v>8600</v>
      </c>
      <c r="Z9" s="41">
        <f t="shared" si="1"/>
        <v>0</v>
      </c>
      <c r="AA9" s="41">
        <f t="shared" si="1"/>
        <v>60000</v>
      </c>
      <c r="AB9" s="41">
        <f t="shared" si="1"/>
        <v>0</v>
      </c>
      <c r="AC9" s="41">
        <f t="shared" si="1"/>
        <v>26000</v>
      </c>
      <c r="AD9" s="41">
        <f t="shared" si="1"/>
        <v>48400</v>
      </c>
      <c r="AE9" s="41">
        <f t="shared" si="1"/>
        <v>3500</v>
      </c>
      <c r="AF9" s="41">
        <f t="shared" si="1"/>
        <v>0</v>
      </c>
      <c r="AG9" s="41">
        <f t="shared" si="1"/>
        <v>0</v>
      </c>
      <c r="AH9" s="41">
        <f t="shared" si="1"/>
        <v>35000</v>
      </c>
      <c r="AI9" s="41">
        <f t="shared" si="1"/>
        <v>0</v>
      </c>
      <c r="AJ9" s="41">
        <f t="shared" si="1"/>
        <v>0</v>
      </c>
      <c r="AK9" s="41">
        <f t="shared" si="1"/>
        <v>0</v>
      </c>
      <c r="AL9" s="41">
        <f t="shared" si="1"/>
        <v>0</v>
      </c>
      <c r="AM9" s="41">
        <f t="shared" si="1"/>
        <v>0</v>
      </c>
      <c r="AN9" s="41">
        <f t="shared" si="1"/>
        <v>81950</v>
      </c>
      <c r="AO9" s="41">
        <f t="shared" si="1"/>
        <v>64040</v>
      </c>
      <c r="AP9" s="41">
        <f t="shared" si="1"/>
        <v>0</v>
      </c>
      <c r="AQ9" s="41">
        <f t="shared" si="1"/>
        <v>0</v>
      </c>
      <c r="AR9" s="41">
        <f t="shared" si="1"/>
        <v>0</v>
      </c>
      <c r="AS9" s="41">
        <f t="shared" si="1"/>
        <v>0</v>
      </c>
      <c r="AT9" s="41">
        <f t="shared" si="1"/>
        <v>0</v>
      </c>
      <c r="AU9" s="41">
        <f t="shared" si="1"/>
        <v>0</v>
      </c>
      <c r="AV9" s="41">
        <f t="shared" si="1"/>
        <v>0</v>
      </c>
      <c r="AW9" s="41">
        <f t="shared" si="1"/>
        <v>64040</v>
      </c>
    </row>
    <row r="10" spans="1:49" ht="18" customHeight="1">
      <c r="A10" s="39"/>
      <c r="B10" s="39" t="s">
        <v>92</v>
      </c>
      <c r="C10" s="39"/>
      <c r="D10" s="40" t="s">
        <v>93</v>
      </c>
      <c r="E10" s="41">
        <f t="shared" ref="E10:AW10" si="2">E11</f>
        <v>6727177</v>
      </c>
      <c r="F10" s="41">
        <f t="shared" si="2"/>
        <v>5966987</v>
      </c>
      <c r="G10" s="41">
        <f t="shared" si="2"/>
        <v>2673460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2"/>
        <v>0</v>
      </c>
      <c r="L10" s="41">
        <f t="shared" si="2"/>
        <v>1394312</v>
      </c>
      <c r="M10" s="41">
        <f t="shared" si="2"/>
        <v>549745</v>
      </c>
      <c r="N10" s="41">
        <f t="shared" si="2"/>
        <v>0</v>
      </c>
      <c r="O10" s="41">
        <f t="shared" si="2"/>
        <v>728488</v>
      </c>
      <c r="P10" s="41">
        <f t="shared" si="2"/>
        <v>0</v>
      </c>
      <c r="Q10" s="41">
        <f t="shared" si="2"/>
        <v>487309</v>
      </c>
      <c r="R10" s="41">
        <f t="shared" si="2"/>
        <v>133673</v>
      </c>
      <c r="S10" s="41">
        <f t="shared" si="2"/>
        <v>696150</v>
      </c>
      <c r="T10" s="41">
        <f t="shared" si="2"/>
        <v>130700</v>
      </c>
      <c r="U10" s="41">
        <f t="shared" si="2"/>
        <v>62000</v>
      </c>
      <c r="V10" s="41">
        <f t="shared" si="2"/>
        <v>66000</v>
      </c>
      <c r="W10" s="41">
        <f t="shared" si="2"/>
        <v>102000</v>
      </c>
      <c r="X10" s="41">
        <f t="shared" si="2"/>
        <v>72000</v>
      </c>
      <c r="Y10" s="41">
        <f t="shared" si="2"/>
        <v>8600</v>
      </c>
      <c r="Z10" s="41">
        <f t="shared" si="2"/>
        <v>0</v>
      </c>
      <c r="AA10" s="41">
        <f t="shared" si="2"/>
        <v>60000</v>
      </c>
      <c r="AB10" s="41">
        <f t="shared" si="2"/>
        <v>0</v>
      </c>
      <c r="AC10" s="41">
        <f t="shared" si="2"/>
        <v>26000</v>
      </c>
      <c r="AD10" s="41">
        <f t="shared" si="2"/>
        <v>48400</v>
      </c>
      <c r="AE10" s="41">
        <f t="shared" si="2"/>
        <v>3500</v>
      </c>
      <c r="AF10" s="41">
        <f t="shared" si="2"/>
        <v>0</v>
      </c>
      <c r="AG10" s="41">
        <f t="shared" si="2"/>
        <v>0</v>
      </c>
      <c r="AH10" s="41">
        <f t="shared" si="2"/>
        <v>35000</v>
      </c>
      <c r="AI10" s="41">
        <f t="shared" si="2"/>
        <v>0</v>
      </c>
      <c r="AJ10" s="41">
        <f t="shared" si="2"/>
        <v>0</v>
      </c>
      <c r="AK10" s="41">
        <f t="shared" si="2"/>
        <v>0</v>
      </c>
      <c r="AL10" s="41">
        <f t="shared" si="2"/>
        <v>0</v>
      </c>
      <c r="AM10" s="41">
        <f t="shared" si="2"/>
        <v>0</v>
      </c>
      <c r="AN10" s="41">
        <f t="shared" si="2"/>
        <v>81950</v>
      </c>
      <c r="AO10" s="41">
        <f t="shared" si="2"/>
        <v>64040</v>
      </c>
      <c r="AP10" s="41">
        <f t="shared" si="2"/>
        <v>0</v>
      </c>
      <c r="AQ10" s="41">
        <f t="shared" si="2"/>
        <v>0</v>
      </c>
      <c r="AR10" s="41">
        <f t="shared" si="2"/>
        <v>0</v>
      </c>
      <c r="AS10" s="41">
        <f t="shared" si="2"/>
        <v>0</v>
      </c>
      <c r="AT10" s="41">
        <f t="shared" si="2"/>
        <v>0</v>
      </c>
      <c r="AU10" s="41">
        <f t="shared" si="2"/>
        <v>0</v>
      </c>
      <c r="AV10" s="41">
        <f t="shared" si="2"/>
        <v>0</v>
      </c>
      <c r="AW10" s="41">
        <f t="shared" si="2"/>
        <v>64040</v>
      </c>
    </row>
    <row r="11" spans="1:49" ht="42" customHeight="1">
      <c r="A11" s="39" t="s">
        <v>88</v>
      </c>
      <c r="B11" s="39" t="s">
        <v>94</v>
      </c>
      <c r="C11" s="39" t="s">
        <v>90</v>
      </c>
      <c r="D11" s="40" t="s">
        <v>96</v>
      </c>
      <c r="E11" s="41">
        <f>'一般公共预算基本支出表（纵向）'!C6</f>
        <v>6727177</v>
      </c>
      <c r="F11" s="24">
        <f>'一般公共预算基本支出表（纵向）'!D7</f>
        <v>5966987</v>
      </c>
      <c r="G11" s="24">
        <f>'一般公共预算基本支出表（纵向）'!D8</f>
        <v>2673460</v>
      </c>
      <c r="H11" s="24">
        <f>'一般公共预算基本支出表（纵向）'!D10</f>
        <v>0</v>
      </c>
      <c r="I11" s="24">
        <f>'一般公共预算基本支出表（纵向）'!D11</f>
        <v>0</v>
      </c>
      <c r="J11" s="42">
        <f>'一般公共预算基本支出表（纵向）'!D12</f>
        <v>0</v>
      </c>
      <c r="K11" s="24">
        <f>'一般公共预算基本支出表（纵向）'!D13</f>
        <v>0</v>
      </c>
      <c r="L11" s="24">
        <f>'一般公共预算基本支出表（纵向）'!D14</f>
        <v>1394312</v>
      </c>
      <c r="M11" s="24">
        <f>'一般公共预算基本支出表（纵向）'!D15</f>
        <v>549745</v>
      </c>
      <c r="N11" s="24">
        <f>'一般公共预算基本支出表（纵向）'!D16</f>
        <v>0</v>
      </c>
      <c r="O11" s="24">
        <f>'一般公共预算基本支出表（纵向）'!D17</f>
        <v>728488</v>
      </c>
      <c r="P11" s="24">
        <f>'一般公共预算基本支出表（纵向）'!D18</f>
        <v>0</v>
      </c>
      <c r="Q11" s="24">
        <f>'一般公共预算基本支出表（纵向）'!D19</f>
        <v>487309</v>
      </c>
      <c r="R11" s="24">
        <f>'一般公共预算基本支出表（纵向）'!D20</f>
        <v>133673</v>
      </c>
      <c r="S11" s="24">
        <f>'一般公共预算基本支出表（纵向）'!E21</f>
        <v>696150</v>
      </c>
      <c r="T11" s="24">
        <f>'一般公共预算基本支出表（纵向）'!E22</f>
        <v>130700</v>
      </c>
      <c r="U11" s="24">
        <f>'一般公共预算基本支出表（纵向）'!E23</f>
        <v>62000</v>
      </c>
      <c r="V11" s="24">
        <f>'一般公共预算基本支出表（纵向）'!E24</f>
        <v>66000</v>
      </c>
      <c r="W11" s="24">
        <f>'一般公共预算基本支出表（纵向）'!E25</f>
        <v>102000</v>
      </c>
      <c r="X11" s="24">
        <f>'一般公共预算基本支出表（纵向）'!E26</f>
        <v>72000</v>
      </c>
      <c r="Y11" s="24">
        <f>'一般公共预算基本支出表（纵向）'!E27</f>
        <v>8600</v>
      </c>
      <c r="Z11" s="24">
        <f>'一般公共预算基本支出表（纵向）'!E28</f>
        <v>0</v>
      </c>
      <c r="AA11" s="24">
        <f>'一般公共预算基本支出表（纵向）'!E29</f>
        <v>60000</v>
      </c>
      <c r="AB11" s="24">
        <f>'一般公共预算基本支出表（纵向）'!E30</f>
        <v>0</v>
      </c>
      <c r="AC11" s="24">
        <f>'一般公共预算基本支出表（纵向）'!E31</f>
        <v>26000</v>
      </c>
      <c r="AD11" s="24">
        <f>'一般公共预算基本支出表（纵向）'!E32</f>
        <v>48400</v>
      </c>
      <c r="AE11" s="24">
        <f>'一般公共预算基本支出表（纵向）'!E33</f>
        <v>3500</v>
      </c>
      <c r="AF11" s="24">
        <f>'一般公共预算基本支出表（纵向）'!E34</f>
        <v>0</v>
      </c>
      <c r="AG11" s="24">
        <f>'一般公共预算基本支出表（纵向）'!E35</f>
        <v>0</v>
      </c>
      <c r="AH11" s="24">
        <f>'一般公共预算基本支出表（纵向）'!E36</f>
        <v>35000</v>
      </c>
      <c r="AI11" s="24">
        <f>'一般公共预算基本支出表（纵向）'!E37</f>
        <v>0</v>
      </c>
      <c r="AJ11" s="24">
        <f>'一般公共预算基本支出表（纵向）'!E38</f>
        <v>0</v>
      </c>
      <c r="AK11" s="24">
        <f>'一般公共预算基本支出表（纵向）'!E39</f>
        <v>0</v>
      </c>
      <c r="AL11" s="24">
        <f>'一般公共预算基本支出表（纵向）'!E41</f>
        <v>0</v>
      </c>
      <c r="AM11" s="24">
        <f>'一般公共预算基本支出表（纵向）'!E42</f>
        <v>0</v>
      </c>
      <c r="AN11" s="24">
        <f>'一般公共预算基本支出表（纵向）'!E43</f>
        <v>81950</v>
      </c>
      <c r="AO11" s="24">
        <f>'一般公共预算基本支出表（纵向）'!D44</f>
        <v>64040</v>
      </c>
      <c r="AP11" s="24">
        <f>'一般公共预算基本支出表（纵向）'!D45</f>
        <v>0</v>
      </c>
      <c r="AQ11" s="24">
        <f>'一般公共预算基本支出表（纵向）'!D46</f>
        <v>0</v>
      </c>
      <c r="AR11" s="24">
        <f>'一般公共预算基本支出表（纵向）'!D47</f>
        <v>0</v>
      </c>
      <c r="AS11" s="24">
        <f>'一般公共预算基本支出表（纵向）'!D48</f>
        <v>0</v>
      </c>
      <c r="AT11" s="24">
        <f>'一般公共预算基本支出表（纵向）'!D49</f>
        <v>0</v>
      </c>
      <c r="AU11" s="24">
        <f>'一般公共预算基本支出表（纵向）'!D50</f>
        <v>0</v>
      </c>
      <c r="AV11" s="24">
        <f>'一般公共预算基本支出表（纵向）'!D51</f>
        <v>0</v>
      </c>
      <c r="AW11" s="24">
        <f>'一般公共预算基本支出表（纵向）'!D52</f>
        <v>64040</v>
      </c>
    </row>
    <row r="12" spans="1:49" ht="18" customHeight="1"/>
    <row r="13" spans="1:49" ht="18" customHeight="1"/>
    <row r="14" spans="1:49" ht="18" customHeight="1"/>
    <row r="15" spans="1:49" ht="18" customHeight="1"/>
    <row r="16" spans="1:4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/>
  <mergeCells count="52">
    <mergeCell ref="AW5:AW6"/>
    <mergeCell ref="AR5:AR6"/>
    <mergeCell ref="AS5:AS6"/>
    <mergeCell ref="AT5:AT6"/>
    <mergeCell ref="AU5:AU6"/>
    <mergeCell ref="AV5:AV6"/>
    <mergeCell ref="AK5:AK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A1:AW1"/>
    <mergeCell ref="F3:AW3"/>
    <mergeCell ref="F4:R4"/>
    <mergeCell ref="S4:AN4"/>
    <mergeCell ref="AO4:AW4"/>
  </mergeCells>
  <phoneticPr fontId="0" type="noConversion"/>
  <pageMargins left="0.75" right="0.75" top="1" bottom="1" header="0.5" footer="0.5"/>
  <pageSetup paperSize="9" scale="33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A7" sqref="A7:XFD9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74" t="s">
        <v>203</v>
      </c>
      <c r="B1" s="74"/>
      <c r="C1" s="74"/>
      <c r="D1" s="74"/>
      <c r="E1" s="74"/>
      <c r="F1" s="74"/>
      <c r="G1" s="74"/>
    </row>
    <row r="2" spans="1:7" s="1" customFormat="1" ht="12.75" customHeight="1">
      <c r="A2" s="26"/>
      <c r="G2" s="27" t="s">
        <v>72</v>
      </c>
    </row>
    <row r="3" spans="1:7" ht="25.5" customHeight="1">
      <c r="A3" s="85" t="s">
        <v>73</v>
      </c>
      <c r="B3" s="85" t="s">
        <v>74</v>
      </c>
      <c r="C3" s="85" t="s">
        <v>75</v>
      </c>
      <c r="D3" s="85" t="s">
        <v>76</v>
      </c>
      <c r="E3" s="79" t="s">
        <v>204</v>
      </c>
      <c r="F3" s="79"/>
      <c r="G3" s="79"/>
    </row>
    <row r="4" spans="1:7" ht="20.25" customHeight="1">
      <c r="A4" s="85"/>
      <c r="B4" s="85"/>
      <c r="C4" s="85"/>
      <c r="D4" s="79"/>
      <c r="E4" s="28" t="s">
        <v>83</v>
      </c>
      <c r="F4" s="29" t="s">
        <v>102</v>
      </c>
      <c r="G4" s="29" t="s">
        <v>103</v>
      </c>
    </row>
    <row r="5" spans="1:7" ht="12.75" customHeight="1">
      <c r="A5" s="30" t="s">
        <v>82</v>
      </c>
      <c r="B5" s="30" t="s">
        <v>82</v>
      </c>
      <c r="C5" s="30" t="s">
        <v>82</v>
      </c>
      <c r="D5" s="31" t="s">
        <v>82</v>
      </c>
      <c r="E5" s="32">
        <v>1</v>
      </c>
      <c r="F5" s="32">
        <v>2</v>
      </c>
      <c r="G5" s="32">
        <v>3</v>
      </c>
    </row>
    <row r="6" spans="1:7" s="1" customFormat="1" ht="18.75" customHeight="1">
      <c r="A6" s="33"/>
      <c r="B6" s="33"/>
      <c r="C6" s="33"/>
      <c r="D6" s="34"/>
      <c r="E6" s="35"/>
      <c r="F6" s="35"/>
      <c r="G6" s="35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activeCell="A7" sqref="A7:XFD7"/>
    </sheetView>
  </sheetViews>
  <sheetFormatPr defaultColWidth="9.1640625" defaultRowHeight="12.75" customHeight="1"/>
  <cols>
    <col min="1" max="1" width="27.6640625" style="5" customWidth="1"/>
    <col min="2" max="9" width="21" style="5" customWidth="1"/>
    <col min="10" max="10" width="9.1640625" style="5" customWidth="1"/>
    <col min="11" max="16384" width="9.1640625" style="5"/>
  </cols>
  <sheetData>
    <row r="1" spans="1:9" ht="33.75" customHeight="1">
      <c r="A1" s="74" t="s">
        <v>205</v>
      </c>
      <c r="B1" s="74"/>
      <c r="C1" s="74"/>
      <c r="D1" s="74"/>
      <c r="E1" s="74"/>
      <c r="F1" s="74"/>
      <c r="G1" s="74"/>
      <c r="H1" s="74"/>
      <c r="I1" s="74"/>
    </row>
    <row r="2" spans="1:9" ht="12.75" customHeight="1">
      <c r="A2" s="15"/>
      <c r="I2" s="25" t="s">
        <v>72</v>
      </c>
    </row>
    <row r="3" spans="1:9" ht="19.5" customHeight="1">
      <c r="A3" s="78" t="s">
        <v>206</v>
      </c>
      <c r="B3" s="77" t="s">
        <v>207</v>
      </c>
      <c r="C3" s="77"/>
      <c r="D3" s="77"/>
      <c r="E3" s="78"/>
      <c r="F3" s="77" t="s">
        <v>208</v>
      </c>
      <c r="G3" s="77"/>
      <c r="H3" s="77"/>
      <c r="I3" s="77"/>
    </row>
    <row r="4" spans="1:9" ht="42.75" customHeight="1">
      <c r="A4" s="76"/>
      <c r="B4" s="21" t="s">
        <v>209</v>
      </c>
      <c r="C4" s="22" t="s">
        <v>210</v>
      </c>
      <c r="D4" s="22" t="s">
        <v>211</v>
      </c>
      <c r="E4" s="22" t="s">
        <v>212</v>
      </c>
      <c r="F4" s="22" t="s">
        <v>209</v>
      </c>
      <c r="G4" s="22" t="s">
        <v>210</v>
      </c>
      <c r="H4" s="22" t="s">
        <v>213</v>
      </c>
      <c r="I4" s="22" t="s">
        <v>212</v>
      </c>
    </row>
    <row r="5" spans="1:9" ht="20.100000000000001" customHeight="1">
      <c r="A5" s="23" t="s">
        <v>83</v>
      </c>
      <c r="B5" s="24">
        <f>B6+B7+B8+B9</f>
        <v>3500</v>
      </c>
      <c r="C5" s="24">
        <f t="shared" ref="C5:I5" si="0">C6+C7+C8+C9</f>
        <v>3500</v>
      </c>
      <c r="D5" s="24">
        <f t="shared" si="0"/>
        <v>0</v>
      </c>
      <c r="E5" s="24">
        <f t="shared" si="0"/>
        <v>0</v>
      </c>
      <c r="F5" s="24">
        <f t="shared" si="0"/>
        <v>3500</v>
      </c>
      <c r="G5" s="24">
        <f t="shared" si="0"/>
        <v>3500</v>
      </c>
      <c r="H5" s="24">
        <f t="shared" si="0"/>
        <v>0</v>
      </c>
      <c r="I5" s="24">
        <f t="shared" si="0"/>
        <v>0</v>
      </c>
    </row>
    <row r="6" spans="1:9" ht="20.100000000000001" customHeight="1">
      <c r="A6" s="23" t="s">
        <v>214</v>
      </c>
      <c r="B6" s="24">
        <f t="shared" ref="B6:B9" si="1">C6+D6+E6</f>
        <v>0</v>
      </c>
      <c r="C6" s="24">
        <v>0</v>
      </c>
      <c r="D6" s="24">
        <v>0</v>
      </c>
      <c r="E6" s="24">
        <v>0</v>
      </c>
      <c r="F6" s="24">
        <f t="shared" ref="F6:F9" si="2">G6+H6+I6</f>
        <v>0</v>
      </c>
      <c r="G6" s="24">
        <v>0</v>
      </c>
      <c r="H6" s="24">
        <v>0</v>
      </c>
      <c r="I6" s="24">
        <v>0</v>
      </c>
    </row>
    <row r="7" spans="1:9" ht="20.100000000000001" customHeight="1">
      <c r="A7" s="23" t="s">
        <v>215</v>
      </c>
      <c r="B7" s="24">
        <f t="shared" si="1"/>
        <v>3500</v>
      </c>
      <c r="C7" s="24">
        <v>3500</v>
      </c>
      <c r="D7" s="24"/>
      <c r="E7" s="24">
        <v>0</v>
      </c>
      <c r="F7" s="24">
        <f t="shared" si="2"/>
        <v>3500</v>
      </c>
      <c r="G7" s="24">
        <v>3500</v>
      </c>
      <c r="H7" s="24"/>
      <c r="I7" s="24">
        <v>0</v>
      </c>
    </row>
    <row r="8" spans="1:9" ht="20.100000000000001" customHeight="1">
      <c r="A8" s="23" t="s">
        <v>190</v>
      </c>
      <c r="B8" s="24">
        <f t="shared" si="1"/>
        <v>0</v>
      </c>
      <c r="C8" s="24">
        <v>0</v>
      </c>
      <c r="D8" s="24">
        <v>0</v>
      </c>
      <c r="E8" s="24">
        <v>0</v>
      </c>
      <c r="F8" s="24">
        <f t="shared" si="2"/>
        <v>0</v>
      </c>
      <c r="G8" s="24">
        <v>0</v>
      </c>
      <c r="H8" s="24">
        <v>0</v>
      </c>
      <c r="I8" s="24">
        <v>0</v>
      </c>
    </row>
    <row r="9" spans="1:9" ht="20.100000000000001" customHeight="1">
      <c r="A9" s="23" t="s">
        <v>216</v>
      </c>
      <c r="B9" s="24">
        <f t="shared" si="1"/>
        <v>0</v>
      </c>
      <c r="C9" s="24">
        <v>0</v>
      </c>
      <c r="D9" s="24">
        <v>0</v>
      </c>
      <c r="E9" s="24">
        <v>0</v>
      </c>
      <c r="F9" s="24">
        <f t="shared" si="2"/>
        <v>0</v>
      </c>
      <c r="G9" s="24">
        <v>0</v>
      </c>
      <c r="H9" s="24">
        <v>0</v>
      </c>
      <c r="I9" s="24">
        <v>0</v>
      </c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</sheetData>
  <sheetProtection formatCells="0" formatColumns="0" formatRows="0"/>
  <mergeCells count="4">
    <mergeCell ref="A1:I1"/>
    <mergeCell ref="B3:E3"/>
    <mergeCell ref="F3:I3"/>
    <mergeCell ref="A3:A4"/>
  </mergeCells>
  <phoneticPr fontId="0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2022-06-08T01:53:00Z</dcterms:created>
  <dcterms:modified xsi:type="dcterms:W3CDTF">2022-06-17T01:58:22Z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