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2185" windowHeight="9210" firstSheet="11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25725"/>
</workbook>
</file>

<file path=xl/calcChain.xml><?xml version="1.0" encoding="utf-8"?>
<calcChain xmlns="http://schemas.openxmlformats.org/spreadsheetml/2006/main">
  <c r="F11" i="15"/>
  <c r="F10"/>
  <c r="R11" i="14"/>
  <c r="G11"/>
  <c r="F11" s="1"/>
  <c r="R10"/>
  <c r="G10"/>
  <c r="F10" s="1"/>
  <c r="C6" i="25"/>
  <c r="M13" i="22"/>
  <c r="C13"/>
  <c r="M12"/>
  <c r="C12"/>
  <c r="M11"/>
  <c r="C11"/>
  <c r="M10"/>
  <c r="C10"/>
  <c r="M9"/>
  <c r="C9"/>
  <c r="M8"/>
  <c r="D8"/>
  <c r="C8"/>
  <c r="M7"/>
  <c r="D7"/>
  <c r="C7"/>
  <c r="E8" i="16"/>
  <c r="C8"/>
  <c r="H7"/>
  <c r="G7"/>
  <c r="F7"/>
  <c r="E7"/>
  <c r="D7"/>
  <c r="C7"/>
  <c r="H6"/>
  <c r="G6"/>
  <c r="F6"/>
  <c r="E6"/>
  <c r="D6"/>
  <c r="C6"/>
  <c r="F9" i="15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9" i="14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9" i="13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9" i="12"/>
  <c r="K8"/>
  <c r="J8"/>
  <c r="I8"/>
  <c r="H8"/>
  <c r="G8"/>
  <c r="F8"/>
  <c r="K7"/>
  <c r="J7"/>
  <c r="I7"/>
  <c r="H7"/>
  <c r="G7"/>
  <c r="F7"/>
  <c r="K6"/>
  <c r="J6"/>
  <c r="I6"/>
  <c r="H6"/>
  <c r="G6"/>
  <c r="F6"/>
  <c r="S11" i="11"/>
  <c r="L11"/>
  <c r="G11"/>
  <c r="F11"/>
  <c r="S10"/>
  <c r="L10"/>
  <c r="G10"/>
  <c r="F10"/>
  <c r="S9"/>
  <c r="G9"/>
  <c r="F9"/>
  <c r="V8"/>
  <c r="U8"/>
  <c r="T8"/>
  <c r="S8"/>
  <c r="R8"/>
  <c r="Q8"/>
  <c r="P8"/>
  <c r="O8"/>
  <c r="N8"/>
  <c r="M8"/>
  <c r="L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1" i="10"/>
  <c r="G11"/>
  <c r="F11"/>
  <c r="L10"/>
  <c r="G10"/>
  <c r="F10"/>
  <c r="L9"/>
  <c r="G9"/>
  <c r="F9"/>
  <c r="N8"/>
  <c r="M8"/>
  <c r="L8"/>
  <c r="K8"/>
  <c r="J8"/>
  <c r="I8"/>
  <c r="H8"/>
  <c r="G8"/>
  <c r="F8"/>
  <c r="N7"/>
  <c r="M7"/>
  <c r="L7"/>
  <c r="K7"/>
  <c r="J7"/>
  <c r="I7"/>
  <c r="H7"/>
  <c r="G7"/>
  <c r="F7"/>
  <c r="N6"/>
  <c r="M6"/>
  <c r="L6"/>
  <c r="K6"/>
  <c r="J6"/>
  <c r="I6"/>
  <c r="H6"/>
  <c r="G6"/>
  <c r="F6"/>
  <c r="C7" i="27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comments1.xml><?xml version="1.0" encoding="utf-8"?>
<comments xmlns="http://schemas.openxmlformats.org/spreadsheetml/2006/main">
  <authors>
    <author>周姐</author>
  </authors>
  <commentList>
    <comment ref="G6" authorId="0">
      <text>
        <r>
          <rPr>
            <b/>
            <sz val="9"/>
            <rFont val="宋体"/>
            <charset val="134"/>
          </rPr>
          <t>周姐:</t>
        </r>
        <r>
          <rPr>
            <sz val="9"/>
            <rFont val="宋体"/>
            <charset val="134"/>
          </rPr>
          <t xml:space="preserve">
与表1不一致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H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教育局机关9万元</t>
        </r>
      </text>
    </comment>
  </commentList>
</comments>
</file>

<file path=xl/sharedStrings.xml><?xml version="1.0" encoding="utf-8"?>
<sst xmlns="http://schemas.openxmlformats.org/spreadsheetml/2006/main" count="1219" uniqueCount="534">
  <si>
    <t>2022年部门预算公开表</t>
  </si>
  <si>
    <t>单位编码：</t>
  </si>
  <si>
    <t>单位名称：</t>
  </si>
  <si>
    <t>益阳市赫山区箴言龙光桥学校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</si>
  <si>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</si>
  <si>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</si>
  <si>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</si>
  <si>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</si>
  <si>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</si>
  <si>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</si>
  <si>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</si>
  <si>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</si>
  <si>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</si>
  <si>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</si>
  <si>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</si>
  <si>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</si>
  <si>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</si>
  <si>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</si>
  <si>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</si>
  <si>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</si>
  <si>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</si>
  <si>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</si>
  <si>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</si>
  <si>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</si>
  <si>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</si>
  <si>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</si>
  <si>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</si>
  <si>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</si>
  <si>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</si>
  <si>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</si>
  <si>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</si>
  <si>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部门：127016_益阳市赫山区箴言龙光桥学校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</si>
  <si>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</si>
  <si>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</si>
  <si>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</si>
  <si>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</si>
  <si>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</si>
  <si>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</si>
  <si>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</si>
  <si>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</si>
  <si>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</si>
  <si>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</si>
  <si>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</si>
  <si>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</si>
  <si>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</si>
  <si>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</si>
  <si>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</si>
  <si>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</si>
  <si>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</si>
  <si>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</si>
  <si>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</si>
  <si>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</si>
  <si>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</si>
  <si>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</si>
  <si>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</si>
  <si>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</si>
  <si>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</si>
  <si>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</si>
  <si>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</si>
  <si>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</si>
  <si>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</si>
  <si>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</si>
  <si>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</si>
  <si>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</si>
  <si>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</si>
  <si>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</si>
  <si>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</si>
  <si>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</si>
  <si>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</si>
  <si>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</si>
  <si>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</si>
  <si>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</si>
  <si>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</si>
  <si>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</si>
  <si>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</si>
  <si>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</si>
  <si>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</si>
  <si>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</si>
  <si>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</si>
  <si>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</si>
  <si>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</si>
  <si>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</si>
  <si>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</si>
  <si>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</si>
  <si>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</si>
  <si>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</si>
  <si>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</si>
  <si>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</si>
  <si>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</si>
  <si>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</si>
  <si>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</si>
  <si>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</si>
  <si>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</si>
  <si>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</si>
  <si>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</si>
  <si>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</si>
  <si>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</si>
  <si>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</si>
  <si>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</si>
  <si>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</si>
  <si>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</si>
  <si>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</si>
  <si>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</si>
  <si>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</si>
  <si>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</si>
  <si>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</si>
  <si>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</si>
  <si>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</si>
  <si>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</si>
  <si>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</si>
  <si>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</si>
  <si>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</si>
  <si>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</si>
  <si>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</si>
  <si>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</si>
  <si>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</si>
  <si>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</si>
  <si>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</si>
  <si>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</si>
  <si>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</si>
  <si>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</si>
  <si>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</si>
  <si>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</si>
  <si>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</si>
  <si>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</si>
  <si>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</si>
  <si>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</si>
  <si>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</si>
  <si>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</si>
  <si>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</si>
  <si>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</si>
  <si>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</si>
  <si>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</si>
  <si>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</si>
  <si>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</si>
  <si>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</si>
  <si>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</si>
  <si>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</si>
  <si>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</si>
  <si>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</si>
  <si>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</si>
  <si>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</si>
  <si>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</si>
  <si>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</si>
  <si>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</si>
  <si>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</si>
  <si>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</si>
  <si>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</si>
  <si>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</si>
  <si>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</si>
  <si>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</si>
  <si>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</si>
  <si>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</si>
  <si>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</si>
  <si>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</si>
  <si>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</si>
  <si>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益阳市赫山区箴言龙光桥学校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</si>
  <si>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</si>
  <si>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</si>
  <si>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</si>
  <si>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</si>
  <si>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</si>
  <si>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</si>
  <si>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</si>
  <si>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</si>
  <si>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</si>
  <si>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</si>
  <si>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</si>
  <si>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</si>
  <si>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</si>
  <si>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</si>
  <si>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</si>
  <si>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</si>
  <si>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</si>
  <si>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</si>
  <si>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</si>
  <si>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</si>
  <si>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</si>
  <si>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</si>
  <si>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</si>
  <si>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</si>
  <si>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</si>
  <si>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</si>
  <si>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</si>
  <si>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</si>
  <si>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</si>
  <si>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</si>
  <si>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</si>
  <si>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</si>
  <si>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</si>
  <si>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</si>
  <si>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</si>
  <si>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</si>
  <si>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</si>
  <si>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</si>
  <si>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</si>
  <si>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</si>
  <si>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</si>
  <si>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</si>
  <si>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</si>
  <si>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</si>
  <si>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</si>
  <si>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</si>
  <si>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</si>
  <si>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</si>
  <si>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</si>
  <si>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</si>
  <si>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</si>
  <si>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</si>
  <si>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</si>
  <si>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</si>
  <si>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</si>
  <si>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</si>
  <si>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</si>
  <si>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</si>
  <si>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</si>
  <si>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</si>
  <si>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</si>
  <si>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</si>
  <si>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</si>
  <si>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</si>
  <si>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</si>
  <si>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</si>
  <si>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</si>
  <si>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</si>
  <si>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</si>
  <si>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</si>
  <si>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</si>
  <si>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</si>
  <si>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</si>
  <si>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</si>
  <si>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</si>
  <si>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</si>
  <si>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</si>
  <si>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</si>
  <si>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</si>
  <si>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</si>
  <si>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</si>
  <si>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</si>
  <si>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</si>
  <si>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</si>
  <si>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</si>
  <si>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</si>
  <si>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</si>
  <si>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</si>
  <si>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</si>
  <si>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</si>
  <si>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</si>
  <si>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</si>
  <si>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</si>
  <si>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单位名称：部门：127016_益阳市赫山区箴言龙光桥学校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</si>
  <si>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</si>
  <si>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</si>
  <si>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</si>
  <si>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</si>
  <si>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</si>
  <si>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</si>
  <si>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</si>
  <si>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</si>
  <si>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</si>
  <si>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</si>
  <si>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</si>
  <si>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</si>
  <si>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</si>
  <si>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</si>
  <si>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</si>
  <si>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</si>
  <si>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</si>
  <si>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</si>
  <si>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</si>
  <si>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</si>
  <si>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</si>
  <si>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</si>
  <si>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</si>
  <si>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</si>
  <si>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</si>
  <si>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</si>
  <si>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</si>
  <si>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</si>
  <si>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</si>
  <si>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</si>
  <si>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</si>
  <si>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</si>
  <si>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</si>
  <si>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</si>
  <si>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</si>
  <si>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</si>
  <si>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</si>
  <si>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</si>
  <si>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</si>
  <si>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</si>
  <si>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</si>
  <si>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</si>
  <si>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</si>
  <si>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</si>
  <si>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</si>
  <si>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</si>
  <si>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</si>
  <si>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</si>
  <si>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</si>
  <si>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</si>
  <si>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</si>
  <si>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</si>
  <si>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</si>
  <si>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</si>
  <si>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</si>
  <si>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</si>
  <si>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</si>
  <si>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</si>
  <si>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</si>
  <si>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</si>
  <si>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</si>
  <si>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</si>
  <si>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</si>
  <si>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</si>
  <si>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</si>
  <si>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</si>
  <si>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</si>
  <si>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</si>
  <si>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</si>
  <si>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</si>
  <si>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</si>
  <si>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</si>
  <si>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</si>
  <si>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</si>
  <si>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</si>
  <si>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</si>
  <si>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</si>
  <si>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</si>
  <si>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</si>
  <si>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</si>
  <si>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</si>
  <si>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</si>
  <si>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</si>
  <si>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</si>
  <si>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</si>
  <si>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</si>
  <si>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</si>
  <si>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</si>
  <si>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</si>
  <si>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</si>
  <si>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</si>
  <si>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</si>
  <si>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</si>
  <si>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</si>
  <si>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</si>
  <si>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</si>
  <si>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</si>
  <si>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</si>
  <si>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</si>
  <si>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</si>
  <si>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</si>
  <si>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</si>
  <si>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</si>
  <si>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</si>
  <si>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</si>
  <si>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</si>
  <si>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</si>
  <si>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</si>
  <si>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</si>
  <si>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</si>
  <si>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</si>
  <si>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</si>
  <si>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</si>
  <si>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</si>
  <si>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</si>
  <si>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</si>
  <si>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</si>
  <si>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</si>
  <si>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</si>
  <si>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</si>
  <si>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</si>
  <si>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</si>
  <si>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</si>
  <si>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</si>
  <si>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</si>
  <si>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</si>
  <si>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</si>
  <si>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</si>
  <si>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</si>
  <si>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</si>
  <si>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</si>
  <si>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</si>
  <si>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</si>
  <si>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</si>
  <si>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</si>
  <si>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</si>
  <si>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</si>
  <si>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</si>
  <si>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</si>
  <si>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</si>
  <si>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</si>
  <si>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</si>
  <si>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</si>
  <si>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</si>
  <si>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</si>
  <si>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</si>
  <si>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</si>
  <si>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</si>
  <si>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</si>
  <si>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</si>
  <si>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</si>
  <si>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</si>
  <si>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</si>
  <si>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</si>
  <si>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</si>
  <si>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</si>
  <si>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</si>
  <si>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</si>
  <si>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</si>
  <si>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</si>
  <si>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</si>
  <si>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</si>
  <si>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</si>
  <si>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</si>
  <si>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</si>
  <si>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</si>
  <si>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</si>
  <si>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</si>
  <si>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</si>
  <si>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</si>
  <si>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</si>
  <si>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</si>
  <si>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</si>
  <si>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</si>
  <si>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</si>
  <si>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</si>
  <si>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127001</t>
  </si>
  <si>
    <t xml:space="preserve">   城乡义务教育经费保障机制改革资金</t>
  </si>
  <si>
    <t xml:space="preserve">   危改金</t>
  </si>
  <si>
    <t xml:space="preserve">   校方责任险</t>
  </si>
  <si>
    <t xml:space="preserve">   学校公用经费</t>
  </si>
  <si>
    <t xml:space="preserve">   原民办教师和代课教师生活困难补助</t>
  </si>
  <si>
    <t>部门公开表23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</si>
  <si>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</si>
  <si>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</si>
  <si>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</si>
  <si>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</si>
  <si>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</si>
  <si>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</si>
  <si>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</si>
  <si>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</si>
  <si>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</si>
  <si>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</si>
  <si>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</si>
  <si>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</si>
  <si>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</si>
  <si>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</si>
  <si>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教育共同财政事权转移支付安排的支出</t>
  </si>
  <si>
    <t>教育共同财政事权转移支付安排的支出</t>
  </si>
  <si>
    <t>成本指标</t>
  </si>
  <si>
    <t>经济成本指标</t>
  </si>
  <si>
    <t>成本指标控制率</t>
  </si>
  <si>
    <t>100%</t>
  </si>
  <si>
    <t>百分比</t>
  </si>
  <si>
    <t>≥</t>
  </si>
  <si>
    <t>产出指标</t>
  </si>
  <si>
    <t>时效指标</t>
  </si>
  <si>
    <t>资金到位期限</t>
  </si>
  <si>
    <t>2023年</t>
  </si>
  <si>
    <t>年</t>
  </si>
  <si>
    <t>定量</t>
  </si>
  <si>
    <t>效益指标</t>
  </si>
  <si>
    <t>社会效益指标</t>
  </si>
  <si>
    <t>义务教育经费保障率</t>
  </si>
  <si>
    <t>满意度指标</t>
  </si>
  <si>
    <t>服务对象满意度指标</t>
  </si>
  <si>
    <t>学校满意度</t>
  </si>
  <si>
    <t>98%</t>
  </si>
  <si>
    <t xml:space="preserve">  民办代课教师生活困难补助</t>
  </si>
  <si>
    <t>民办代课教师生活困难补助</t>
  </si>
  <si>
    <t>90%</t>
  </si>
  <si>
    <t>数量指标</t>
  </si>
  <si>
    <t xml:space="preserve">个人及家庭补助金额 </t>
  </si>
  <si>
    <t>197万元</t>
  </si>
  <si>
    <t>万元</t>
  </si>
  <si>
    <t>定性</t>
  </si>
  <si>
    <t>民办代课教师生活质量提高</t>
  </si>
  <si>
    <t>提高</t>
  </si>
  <si>
    <t>群众满意度</t>
  </si>
  <si>
    <t>95%</t>
  </si>
  <si>
    <t xml:space="preserve">  危改金</t>
  </si>
  <si>
    <t>学校危房改造补助资金</t>
  </si>
  <si>
    <t>项目使用期间</t>
  </si>
  <si>
    <t>质量指标</t>
  </si>
  <si>
    <t>工程达标率</t>
  </si>
  <si>
    <t>生态环境成本指标</t>
  </si>
  <si>
    <t>社会成本指标</t>
  </si>
  <si>
    <t>定额成本控制率</t>
  </si>
  <si>
    <t>生态效益指标</t>
  </si>
  <si>
    <t>房屋修缮面积</t>
  </si>
  <si>
    <t>2500平方米</t>
  </si>
  <si>
    <t>平方米</t>
  </si>
  <si>
    <t>经济效益指标</t>
  </si>
  <si>
    <t xml:space="preserve">  校方责任险专项</t>
  </si>
  <si>
    <t>校方责任险专项</t>
  </si>
  <si>
    <t>家长满意度</t>
  </si>
  <si>
    <t xml:space="preserve"> 中小学生人身伤害治愈率</t>
  </si>
  <si>
    <t>中小学生人身伤害理赔率</t>
  </si>
  <si>
    <t xml:space="preserve">  学校公用经费区级配套</t>
  </si>
  <si>
    <t>学校公用经费区级配套</t>
  </si>
  <si>
    <t>公用经费使用期间</t>
  </si>
  <si>
    <t>部门公开表24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</si>
  <si>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</si>
  <si>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</si>
  <si>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</si>
  <si>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</si>
  <si>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</si>
  <si>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</si>
  <si>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</si>
  <si>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</si>
  <si>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</si>
  <si>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</si>
  <si>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</si>
  <si>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1.负责贯彻党的教育方针，坚持社会主义办学方向，对学生进行德 育、智育、体育、美育和劳动教育等方面的教育。 
2.负责配合各级人民政府依法动员适龄儿童、少年入学，严格控制 学生辍学，依法保证适龄儿童、少年接受九年义务教育。 
3.负责制定学校教育发展规划，并抓好组织实施和落实工作。
4.负责按照教育主管部门发布的指导性教学计划、教学大纲，组织 实施教育教学活动。 </t>
  </si>
  <si>
    <t xml:space="preserve"> 数量指标</t>
  </si>
  <si>
    <t>所属预算单位所数</t>
  </si>
  <si>
    <t>11所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</si>
  <si>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</si>
  <si>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</si>
  <si>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</si>
  <si>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</si>
  <si>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</si>
  <si>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</si>
  <si>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</si>
  <si>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</si>
  <si>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</si>
  <si>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教师工资保障</t>
  </si>
  <si>
    <t>贫困学生入学率</t>
  </si>
  <si>
    <t>应学尽学</t>
  </si>
  <si>
    <t>学前教育三年毛入园率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</si>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</sst>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6" formatCode="#0.00"/>
  </numFmts>
  <fonts count="19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9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6" fillId="0" borderId="0" xfId="0" applyFont="1" applyFill="1">
      <alignment vertical="center"/>
    </xf>
    <xf numFmtId="0" fontId="8" fillId="3" borderId="1" xfId="1" applyFont="1" applyFill="1" applyBorder="1" applyAlignment="1">
      <alignment vertical="center" wrapText="1"/>
    </xf>
    <xf numFmtId="49" fontId="8" fillId="4" borderId="1" xfId="1" applyNumberFormat="1" applyFont="1" applyFill="1" applyBorder="1" applyAlignment="1">
      <alignment horizontal="center" vertical="center" wrapText="1"/>
    </xf>
    <xf numFmtId="49" fontId="8" fillId="4" borderId="1" xfId="1" applyNumberFormat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49" fontId="7" fillId="0" borderId="1" xfId="1" applyNumberFormat="1" applyFont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49" fontId="8" fillId="0" borderId="1" xfId="1" applyNumberFormat="1" applyFont="1" applyBorder="1" applyAlignment="1">
      <alignment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E5" sqref="E5:H5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pans="1:9" ht="23.25" customHeight="1">
      <c r="A2" s="47"/>
      <c r="B2" s="47"/>
      <c r="C2" s="47"/>
      <c r="D2" s="47"/>
      <c r="E2" s="47"/>
      <c r="F2" s="47"/>
      <c r="G2" s="47"/>
      <c r="H2" s="47"/>
      <c r="I2" s="47"/>
    </row>
    <row r="3" spans="1:9" ht="21.6" customHeight="1">
      <c r="A3" s="47"/>
      <c r="B3" s="47"/>
      <c r="C3" s="47"/>
      <c r="D3" s="47"/>
      <c r="E3" s="47"/>
      <c r="F3" s="47"/>
      <c r="G3" s="47"/>
      <c r="H3" s="47"/>
      <c r="I3" s="47"/>
    </row>
    <row r="4" spans="1:9" ht="39.6" customHeight="1">
      <c r="A4" s="48"/>
      <c r="B4" s="49"/>
      <c r="C4" s="43"/>
      <c r="D4" s="48" t="s">
        <v>1</v>
      </c>
      <c r="E4" s="56">
        <v>127016</v>
      </c>
      <c r="F4" s="56"/>
      <c r="G4" s="56"/>
      <c r="H4" s="56"/>
      <c r="I4" s="43"/>
    </row>
    <row r="5" spans="1:9" ht="54.4" customHeight="1">
      <c r="A5" s="48"/>
      <c r="B5" s="49"/>
      <c r="C5" s="43"/>
      <c r="D5" s="48" t="s">
        <v>2</v>
      </c>
      <c r="E5" s="56" t="s">
        <v>3</v>
      </c>
      <c r="F5" s="56"/>
      <c r="G5" s="56"/>
      <c r="H5" s="56"/>
      <c r="I5" s="43"/>
    </row>
    <row r="6" spans="1:9" ht="16.350000000000001" customHeight="1"/>
    <row r="7" spans="1:9" ht="16.350000000000001" customHeight="1"/>
    <row r="8" spans="1:9" ht="16.350000000000001" customHeight="1">
      <c r="D8" s="43"/>
    </row>
  </sheetData>
  <mergeCells count="3">
    <mergeCell ref="A1:I1"/>
    <mergeCell ref="E4:H4"/>
    <mergeCell ref="E5:H5"/>
  </mergeCells>
  <phoneticPr fontId="17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F13" sqref="F13"/>
    </sheetView>
  </sheetViews>
  <sheetFormatPr defaultColWidth="9" defaultRowHeight="13.5"/>
  <cols>
    <col min="1" max="1" width="14" style="22" customWidth="1"/>
    <col min="2" max="2" width="29.625" style="22" customWidth="1"/>
    <col min="3" max="3" width="9.75" style="22" customWidth="1"/>
    <col min="4" max="5" width="15.625" style="22" customWidth="1"/>
    <col min="6" max="16384" width="9" style="22"/>
  </cols>
  <sheetData>
    <row r="1" spans="1:5">
      <c r="E1" s="22" t="s">
        <v>248</v>
      </c>
    </row>
    <row r="2" spans="1:5" ht="28.7" customHeight="1">
      <c r="A2" s="64" t="s">
        <v>249</v>
      </c>
      <c r="B2" s="64"/>
      <c r="C2" s="64"/>
      <c r="D2" s="64"/>
      <c r="E2" s="64"/>
    </row>
    <row r="3" spans="1:5" ht="21.95" customHeight="1">
      <c r="A3" s="60" t="s">
        <v>250</v>
      </c>
      <c r="B3" s="60"/>
      <c r="C3" s="60"/>
      <c r="D3" s="2"/>
      <c r="E3" s="16" t="s">
        <v>32</v>
      </c>
    </row>
    <row r="4" spans="1:5" ht="17.25" customHeight="1">
      <c r="A4" s="69" t="s">
        <v>159</v>
      </c>
      <c r="B4" s="69" t="s">
        <v>160</v>
      </c>
      <c r="C4" s="69" t="s">
        <v>161</v>
      </c>
      <c r="D4" s="69"/>
      <c r="E4" s="69"/>
    </row>
    <row r="5" spans="1:5" ht="18.75" customHeight="1">
      <c r="A5" s="69"/>
      <c r="B5" s="69"/>
      <c r="C5" s="3" t="s">
        <v>136</v>
      </c>
      <c r="D5" s="3" t="s">
        <v>232</v>
      </c>
      <c r="E5" s="3" t="s">
        <v>233</v>
      </c>
    </row>
    <row r="6" spans="1:5" ht="17.100000000000001" customHeight="1">
      <c r="A6" s="4" t="s">
        <v>251</v>
      </c>
      <c r="B6" s="4" t="s">
        <v>251</v>
      </c>
      <c r="C6" s="4">
        <v>1</v>
      </c>
      <c r="D6" s="4">
        <v>2</v>
      </c>
      <c r="E6" s="4">
        <v>3</v>
      </c>
    </row>
    <row r="7" spans="1:5" ht="17.100000000000001" customHeight="1">
      <c r="A7" s="23"/>
      <c r="B7" s="23" t="s">
        <v>136</v>
      </c>
      <c r="C7" s="24">
        <f>D7+E7</f>
        <v>3654.13</v>
      </c>
      <c r="D7" s="24">
        <v>3581.85</v>
      </c>
      <c r="E7" s="24">
        <v>72.28</v>
      </c>
    </row>
    <row r="8" spans="1:5" ht="17.100000000000001" customHeight="1">
      <c r="A8" s="25" t="s">
        <v>252</v>
      </c>
      <c r="B8" s="25" t="s">
        <v>211</v>
      </c>
      <c r="C8" s="24">
        <v>3511.95</v>
      </c>
      <c r="D8" s="24">
        <v>3511.95</v>
      </c>
      <c r="E8" s="24">
        <v>0</v>
      </c>
    </row>
    <row r="9" spans="1:5" ht="17.100000000000001" customHeight="1">
      <c r="A9" s="26" t="s">
        <v>253</v>
      </c>
      <c r="B9" s="26" t="s">
        <v>254</v>
      </c>
      <c r="C9" s="28">
        <v>1455.66</v>
      </c>
      <c r="D9" s="28">
        <v>1455.66</v>
      </c>
      <c r="E9" s="28"/>
    </row>
    <row r="10" spans="1:5" ht="17.100000000000001" customHeight="1">
      <c r="A10" s="26" t="s">
        <v>255</v>
      </c>
      <c r="B10" s="26" t="s">
        <v>256</v>
      </c>
      <c r="C10" s="28">
        <v>0</v>
      </c>
      <c r="D10" s="28">
        <v>0</v>
      </c>
      <c r="E10" s="28"/>
    </row>
    <row r="11" spans="1:5" ht="17.100000000000001" customHeight="1">
      <c r="A11" s="26" t="s">
        <v>257</v>
      </c>
      <c r="B11" s="26" t="s">
        <v>258</v>
      </c>
      <c r="C11" s="28">
        <v>0</v>
      </c>
      <c r="D11" s="28">
        <v>0</v>
      </c>
      <c r="E11" s="28"/>
    </row>
    <row r="12" spans="1:5" ht="17.100000000000001" customHeight="1">
      <c r="A12" s="26" t="s">
        <v>259</v>
      </c>
      <c r="B12" s="26" t="s">
        <v>260</v>
      </c>
      <c r="C12" s="28">
        <v>159.61000000000001</v>
      </c>
      <c r="D12" s="28">
        <v>159.61000000000001</v>
      </c>
      <c r="E12" s="28"/>
    </row>
    <row r="13" spans="1:5" ht="17.100000000000001" customHeight="1">
      <c r="A13" s="26" t="s">
        <v>261</v>
      </c>
      <c r="B13" s="26" t="s">
        <v>262</v>
      </c>
      <c r="C13" s="28">
        <v>837.28</v>
      </c>
      <c r="D13" s="28">
        <v>837.28</v>
      </c>
      <c r="E13" s="28"/>
    </row>
    <row r="14" spans="1:5" ht="17.100000000000001" customHeight="1">
      <c r="A14" s="26" t="s">
        <v>263</v>
      </c>
      <c r="B14" s="26" t="s">
        <v>264</v>
      </c>
      <c r="C14" s="28">
        <v>364.69</v>
      </c>
      <c r="D14" s="28">
        <v>364.69</v>
      </c>
      <c r="E14" s="28"/>
    </row>
    <row r="15" spans="1:5" ht="17.100000000000001" customHeight="1">
      <c r="A15" s="26" t="s">
        <v>265</v>
      </c>
      <c r="B15" s="26" t="s">
        <v>266</v>
      </c>
      <c r="C15" s="28">
        <v>421.03</v>
      </c>
      <c r="D15" s="28">
        <v>421.03</v>
      </c>
      <c r="E15" s="28"/>
    </row>
    <row r="16" spans="1:5" ht="17.100000000000001" customHeight="1">
      <c r="A16" s="26" t="s">
        <v>267</v>
      </c>
      <c r="B16" s="26" t="s">
        <v>268</v>
      </c>
      <c r="C16" s="28">
        <v>273.68</v>
      </c>
      <c r="D16" s="28">
        <v>273.68</v>
      </c>
      <c r="E16" s="28"/>
    </row>
    <row r="17" spans="1:5" ht="17.100000000000001" customHeight="1">
      <c r="A17" s="25" t="s">
        <v>269</v>
      </c>
      <c r="B17" s="25" t="s">
        <v>270</v>
      </c>
      <c r="C17" s="24">
        <v>72.28</v>
      </c>
      <c r="D17" s="24">
        <v>0</v>
      </c>
      <c r="E17" s="24">
        <v>72.28</v>
      </c>
    </row>
    <row r="18" spans="1:5" ht="17.100000000000001" customHeight="1">
      <c r="A18" s="26" t="s">
        <v>271</v>
      </c>
      <c r="B18" s="26" t="s">
        <v>272</v>
      </c>
      <c r="C18" s="28">
        <v>0</v>
      </c>
      <c r="D18" s="28"/>
      <c r="E18" s="28">
        <v>0</v>
      </c>
    </row>
    <row r="19" spans="1:5" ht="17.100000000000001" customHeight="1">
      <c r="A19" s="26" t="s">
        <v>273</v>
      </c>
      <c r="B19" s="26" t="s">
        <v>274</v>
      </c>
      <c r="C19" s="28">
        <v>0</v>
      </c>
      <c r="D19" s="28"/>
      <c r="E19" s="28">
        <v>0</v>
      </c>
    </row>
    <row r="20" spans="1:5" ht="17.100000000000001" customHeight="1">
      <c r="A20" s="26" t="s">
        <v>275</v>
      </c>
      <c r="B20" s="26" t="s">
        <v>276</v>
      </c>
      <c r="C20" s="28">
        <v>0</v>
      </c>
      <c r="D20" s="28"/>
      <c r="E20" s="28">
        <v>0</v>
      </c>
    </row>
    <row r="21" spans="1:5" ht="17.100000000000001" customHeight="1">
      <c r="A21" s="26" t="s">
        <v>277</v>
      </c>
      <c r="B21" s="26" t="s">
        <v>278</v>
      </c>
      <c r="C21" s="28">
        <v>0</v>
      </c>
      <c r="D21" s="28"/>
      <c r="E21" s="28">
        <v>0</v>
      </c>
    </row>
    <row r="22" spans="1:5" ht="17.100000000000001" customHeight="1">
      <c r="A22" s="26" t="s">
        <v>279</v>
      </c>
      <c r="B22" s="26" t="s">
        <v>280</v>
      </c>
      <c r="C22" s="28">
        <v>0</v>
      </c>
      <c r="D22" s="28"/>
      <c r="E22" s="28">
        <v>0</v>
      </c>
    </row>
    <row r="23" spans="1:5" ht="17.100000000000001" customHeight="1">
      <c r="A23" s="26" t="s">
        <v>281</v>
      </c>
      <c r="B23" s="26" t="s">
        <v>282</v>
      </c>
      <c r="C23" s="28">
        <v>0</v>
      </c>
      <c r="D23" s="28"/>
      <c r="E23" s="28">
        <v>0</v>
      </c>
    </row>
    <row r="24" spans="1:5" ht="17.100000000000001" customHeight="1">
      <c r="A24" s="26" t="s">
        <v>283</v>
      </c>
      <c r="B24" s="26" t="s">
        <v>284</v>
      </c>
      <c r="C24" s="28">
        <v>0</v>
      </c>
      <c r="D24" s="28"/>
      <c r="E24" s="28">
        <v>0</v>
      </c>
    </row>
    <row r="25" spans="1:5" ht="17.100000000000001" customHeight="1">
      <c r="A25" s="26" t="s">
        <v>285</v>
      </c>
      <c r="B25" s="26" t="s">
        <v>286</v>
      </c>
      <c r="C25" s="28">
        <v>0</v>
      </c>
      <c r="D25" s="28"/>
      <c r="E25" s="28">
        <v>0</v>
      </c>
    </row>
    <row r="26" spans="1:5" ht="17.100000000000001" customHeight="1">
      <c r="A26" s="26" t="s">
        <v>287</v>
      </c>
      <c r="B26" s="26" t="s">
        <v>288</v>
      </c>
      <c r="C26" s="28">
        <v>0</v>
      </c>
      <c r="D26" s="28"/>
      <c r="E26" s="28">
        <v>0</v>
      </c>
    </row>
    <row r="27" spans="1:5" ht="17.100000000000001" customHeight="1">
      <c r="A27" s="26" t="s">
        <v>289</v>
      </c>
      <c r="B27" s="26" t="s">
        <v>290</v>
      </c>
      <c r="C27" s="28">
        <v>0</v>
      </c>
      <c r="D27" s="28"/>
      <c r="E27" s="28">
        <v>0</v>
      </c>
    </row>
    <row r="28" spans="1:5" ht="17.100000000000001" customHeight="1">
      <c r="A28" s="26" t="s">
        <v>291</v>
      </c>
      <c r="B28" s="26" t="s">
        <v>292</v>
      </c>
      <c r="C28" s="28">
        <v>28.91</v>
      </c>
      <c r="D28" s="28"/>
      <c r="E28" s="28">
        <v>28.91</v>
      </c>
    </row>
    <row r="29" spans="1:5" ht="17.100000000000001" customHeight="1">
      <c r="A29" s="26" t="s">
        <v>293</v>
      </c>
      <c r="B29" s="26" t="s">
        <v>294</v>
      </c>
      <c r="C29" s="28">
        <v>43.37</v>
      </c>
      <c r="D29" s="28"/>
      <c r="E29" s="28">
        <v>43.37</v>
      </c>
    </row>
    <row r="30" spans="1:5" ht="17.100000000000001" customHeight="1">
      <c r="A30" s="26" t="s">
        <v>295</v>
      </c>
      <c r="B30" s="26" t="s">
        <v>296</v>
      </c>
      <c r="C30" s="28">
        <v>0</v>
      </c>
      <c r="D30" s="28"/>
      <c r="E30" s="28">
        <v>0</v>
      </c>
    </row>
    <row r="31" spans="1:5" ht="17.100000000000001" customHeight="1">
      <c r="A31" s="26" t="s">
        <v>297</v>
      </c>
      <c r="B31" s="26" t="s">
        <v>298</v>
      </c>
      <c r="C31" s="28">
        <v>0</v>
      </c>
      <c r="D31" s="28"/>
      <c r="E31" s="28">
        <v>0</v>
      </c>
    </row>
    <row r="32" spans="1:5" ht="17.100000000000001" customHeight="1">
      <c r="A32" s="25" t="s">
        <v>299</v>
      </c>
      <c r="B32" s="25" t="s">
        <v>202</v>
      </c>
      <c r="C32" s="24">
        <v>69.900000000000006</v>
      </c>
      <c r="D32" s="24">
        <v>69.900000000000006</v>
      </c>
      <c r="E32" s="24">
        <v>0</v>
      </c>
    </row>
    <row r="33" spans="1:5" ht="17.100000000000001" customHeight="1">
      <c r="A33" s="26" t="s">
        <v>300</v>
      </c>
      <c r="B33" s="26" t="s">
        <v>301</v>
      </c>
      <c r="C33" s="28">
        <v>15.01</v>
      </c>
      <c r="D33" s="28">
        <v>15.01</v>
      </c>
      <c r="E33" s="28"/>
    </row>
    <row r="34" spans="1:5" ht="17.100000000000001" customHeight="1">
      <c r="A34" s="26" t="s">
        <v>302</v>
      </c>
      <c r="B34" s="26" t="s">
        <v>303</v>
      </c>
      <c r="C34" s="28">
        <v>54.89</v>
      </c>
      <c r="D34" s="28">
        <v>54.89</v>
      </c>
      <c r="E34" s="28"/>
    </row>
  </sheetData>
  <mergeCells count="5">
    <mergeCell ref="A2:E2"/>
    <mergeCell ref="A3:C3"/>
    <mergeCell ref="C4:E4"/>
    <mergeCell ref="A4:A5"/>
    <mergeCell ref="B4:B5"/>
  </mergeCells>
  <phoneticPr fontId="17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topLeftCell="AM1" workbookViewId="0">
      <selection activeCell="E22" sqref="E22"/>
    </sheetView>
  </sheetViews>
  <sheetFormatPr defaultColWidth="9" defaultRowHeight="13.5"/>
  <cols>
    <col min="1" max="1" width="19.5" style="22" customWidth="1"/>
    <col min="2" max="2" width="41.5" style="22" customWidth="1"/>
    <col min="3" max="52" width="9.75" style="22" customWidth="1"/>
    <col min="53" max="61" width="10.375" style="22" customWidth="1"/>
    <col min="62" max="16384" width="9" style="22"/>
  </cols>
  <sheetData>
    <row r="1" spans="1:61">
      <c r="BH1" s="70" t="s">
        <v>304</v>
      </c>
      <c r="BI1" s="71"/>
    </row>
    <row r="2" spans="1:61" ht="55.7" customHeight="1">
      <c r="A2" s="67" t="s">
        <v>305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</row>
    <row r="3" spans="1:61" ht="22.7" customHeight="1">
      <c r="A3" s="22" t="s">
        <v>31</v>
      </c>
      <c r="D3" s="2"/>
      <c r="E3" s="2"/>
      <c r="F3" s="2"/>
      <c r="G3" s="2"/>
      <c r="H3" s="2"/>
      <c r="I3" s="2"/>
      <c r="J3" s="2"/>
      <c r="K3" s="2"/>
      <c r="L3" s="2"/>
      <c r="M3" s="2"/>
      <c r="Q3" s="2"/>
      <c r="R3" s="2"/>
      <c r="S3" s="2"/>
      <c r="T3" s="2"/>
      <c r="U3" s="2"/>
      <c r="V3" s="2"/>
      <c r="W3" s="2"/>
      <c r="X3" s="2"/>
      <c r="AG3" s="2"/>
      <c r="AH3" s="2"/>
      <c r="AR3" s="2"/>
      <c r="AS3" s="2"/>
      <c r="AT3" s="2"/>
      <c r="AU3" s="2"/>
      <c r="AW3" s="2"/>
      <c r="AX3" s="2"/>
      <c r="AY3" s="2"/>
      <c r="AZ3" s="2"/>
      <c r="BI3" s="9" t="s">
        <v>32</v>
      </c>
    </row>
    <row r="4" spans="1:61" ht="24.2" customHeight="1">
      <c r="A4" s="69" t="s">
        <v>159</v>
      </c>
      <c r="B4" s="69" t="s">
        <v>160</v>
      </c>
      <c r="C4" s="69" t="s">
        <v>306</v>
      </c>
      <c r="D4" s="69" t="s">
        <v>307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 t="s">
        <v>212</v>
      </c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 t="s">
        <v>308</v>
      </c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</row>
    <row r="5" spans="1:61" ht="24.2" customHeight="1">
      <c r="A5" s="69"/>
      <c r="B5" s="69"/>
      <c r="C5" s="69"/>
      <c r="D5" s="69" t="s">
        <v>309</v>
      </c>
      <c r="E5" s="69" t="s">
        <v>310</v>
      </c>
      <c r="F5" s="69"/>
      <c r="G5" s="69"/>
      <c r="H5" s="69"/>
      <c r="I5" s="69"/>
      <c r="J5" s="69"/>
      <c r="K5" s="69" t="s">
        <v>311</v>
      </c>
      <c r="L5" s="69"/>
      <c r="M5" s="69"/>
      <c r="N5" s="69"/>
      <c r="O5" s="69"/>
      <c r="P5" s="69"/>
      <c r="Q5" s="69"/>
      <c r="R5" s="69" t="s">
        <v>312</v>
      </c>
      <c r="S5" s="69" t="s">
        <v>313</v>
      </c>
      <c r="T5" s="69" t="s">
        <v>314</v>
      </c>
      <c r="U5" s="69" t="s">
        <v>315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 t="s">
        <v>316</v>
      </c>
      <c r="AS5" s="69" t="s">
        <v>317</v>
      </c>
      <c r="AT5" s="69" t="s">
        <v>318</v>
      </c>
      <c r="AU5" s="69" t="s">
        <v>319</v>
      </c>
      <c r="AV5" s="69" t="s">
        <v>320</v>
      </c>
      <c r="AW5" s="69" t="s">
        <v>321</v>
      </c>
      <c r="AX5" s="69" t="s">
        <v>322</v>
      </c>
      <c r="AY5" s="69" t="s">
        <v>323</v>
      </c>
      <c r="AZ5" s="69" t="s">
        <v>324</v>
      </c>
      <c r="BA5" s="69" t="s">
        <v>325</v>
      </c>
      <c r="BB5" s="69" t="s">
        <v>326</v>
      </c>
      <c r="BC5" s="69" t="s">
        <v>327</v>
      </c>
      <c r="BD5" s="69" t="s">
        <v>328</v>
      </c>
      <c r="BE5" s="69" t="s">
        <v>329</v>
      </c>
      <c r="BF5" s="69" t="s">
        <v>330</v>
      </c>
      <c r="BG5" s="69" t="s">
        <v>331</v>
      </c>
      <c r="BH5" s="69" t="s">
        <v>332</v>
      </c>
      <c r="BI5" s="69" t="s">
        <v>333</v>
      </c>
    </row>
    <row r="6" spans="1:61" ht="26.45" customHeight="1">
      <c r="A6" s="69"/>
      <c r="B6" s="69"/>
      <c r="C6" s="69"/>
      <c r="D6" s="69"/>
      <c r="E6" s="69" t="s">
        <v>334</v>
      </c>
      <c r="F6" s="69" t="s">
        <v>335</v>
      </c>
      <c r="G6" s="69" t="s">
        <v>336</v>
      </c>
      <c r="H6" s="69" t="s">
        <v>337</v>
      </c>
      <c r="I6" s="69" t="s">
        <v>338</v>
      </c>
      <c r="J6" s="69" t="s">
        <v>339</v>
      </c>
      <c r="K6" s="69" t="s">
        <v>138</v>
      </c>
      <c r="L6" s="69" t="s">
        <v>340</v>
      </c>
      <c r="M6" s="69" t="s">
        <v>341</v>
      </c>
      <c r="N6" s="69" t="s">
        <v>342</v>
      </c>
      <c r="O6" s="69" t="s">
        <v>343</v>
      </c>
      <c r="P6" s="69" t="s">
        <v>344</v>
      </c>
      <c r="Q6" s="69" t="s">
        <v>345</v>
      </c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</row>
    <row r="7" spans="1:61" ht="26.45" customHeight="1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3" t="s">
        <v>138</v>
      </c>
      <c r="V7" s="3" t="s">
        <v>346</v>
      </c>
      <c r="W7" s="3" t="s">
        <v>347</v>
      </c>
      <c r="X7" s="3" t="s">
        <v>348</v>
      </c>
      <c r="Y7" s="3" t="s">
        <v>349</v>
      </c>
      <c r="Z7" s="3" t="s">
        <v>350</v>
      </c>
      <c r="AA7" s="3" t="s">
        <v>351</v>
      </c>
      <c r="AB7" s="3" t="s">
        <v>352</v>
      </c>
      <c r="AC7" s="3" t="s">
        <v>353</v>
      </c>
      <c r="AD7" s="3" t="s">
        <v>354</v>
      </c>
      <c r="AE7" s="3" t="s">
        <v>355</v>
      </c>
      <c r="AF7" s="3" t="s">
        <v>356</v>
      </c>
      <c r="AG7" s="3" t="s">
        <v>357</v>
      </c>
      <c r="AH7" s="3" t="s">
        <v>358</v>
      </c>
      <c r="AI7" s="3" t="s">
        <v>359</v>
      </c>
      <c r="AJ7" s="3" t="s">
        <v>360</v>
      </c>
      <c r="AK7" s="3" t="s">
        <v>361</v>
      </c>
      <c r="AL7" s="3" t="s">
        <v>362</v>
      </c>
      <c r="AM7" s="3" t="s">
        <v>363</v>
      </c>
      <c r="AN7" s="3" t="s">
        <v>364</v>
      </c>
      <c r="AO7" s="3" t="s">
        <v>365</v>
      </c>
      <c r="AP7" s="3" t="s">
        <v>366</v>
      </c>
      <c r="AQ7" s="3" t="s">
        <v>367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</row>
    <row r="8" spans="1:61" ht="17.100000000000001" customHeight="1">
      <c r="A8" s="8" t="s">
        <v>251</v>
      </c>
      <c r="B8" s="8" t="s">
        <v>251</v>
      </c>
      <c r="D8" s="8">
        <v>1</v>
      </c>
      <c r="E8" s="8">
        <v>2</v>
      </c>
      <c r="F8" s="8">
        <v>3</v>
      </c>
      <c r="G8" s="8">
        <v>4</v>
      </c>
      <c r="H8" s="8">
        <v>5</v>
      </c>
      <c r="I8" s="8">
        <v>6</v>
      </c>
      <c r="J8" s="8">
        <v>7</v>
      </c>
      <c r="K8" s="8">
        <v>8</v>
      </c>
      <c r="L8" s="8">
        <v>9</v>
      </c>
      <c r="M8" s="8">
        <v>10</v>
      </c>
      <c r="N8" s="8">
        <v>11</v>
      </c>
      <c r="O8" s="8">
        <v>12</v>
      </c>
      <c r="P8" s="8">
        <v>13</v>
      </c>
      <c r="Q8" s="8">
        <v>14</v>
      </c>
      <c r="R8" s="8">
        <v>15</v>
      </c>
      <c r="S8" s="8">
        <v>16</v>
      </c>
      <c r="T8" s="8">
        <v>17</v>
      </c>
      <c r="U8" s="8">
        <v>18</v>
      </c>
      <c r="V8" s="8">
        <v>19</v>
      </c>
      <c r="W8" s="8">
        <v>20</v>
      </c>
      <c r="X8" s="8">
        <v>21</v>
      </c>
      <c r="Y8" s="8">
        <v>22</v>
      </c>
      <c r="Z8" s="8">
        <v>23</v>
      </c>
      <c r="AA8" s="8">
        <v>24</v>
      </c>
      <c r="AB8" s="8">
        <v>25</v>
      </c>
      <c r="AC8" s="8">
        <v>26</v>
      </c>
      <c r="AD8" s="8">
        <v>27</v>
      </c>
      <c r="AE8" s="8">
        <v>28</v>
      </c>
      <c r="AF8" s="8">
        <v>29</v>
      </c>
      <c r="AG8" s="8">
        <v>30</v>
      </c>
      <c r="AH8" s="8">
        <v>31</v>
      </c>
      <c r="AI8" s="8">
        <v>32</v>
      </c>
      <c r="AJ8" s="8">
        <v>33</v>
      </c>
      <c r="AK8" s="8">
        <v>34</v>
      </c>
      <c r="AL8" s="8">
        <v>35</v>
      </c>
      <c r="AM8" s="8">
        <v>36</v>
      </c>
      <c r="AN8" s="8">
        <v>37</v>
      </c>
      <c r="AO8" s="8">
        <v>38</v>
      </c>
      <c r="AP8" s="8">
        <v>39</v>
      </c>
      <c r="AQ8" s="8">
        <v>40</v>
      </c>
      <c r="AR8" s="8">
        <v>41</v>
      </c>
      <c r="AS8" s="8">
        <v>42</v>
      </c>
      <c r="AT8" s="8">
        <v>43</v>
      </c>
      <c r="AU8" s="8">
        <v>44</v>
      </c>
      <c r="AV8" s="8">
        <v>45</v>
      </c>
      <c r="AW8" s="8">
        <v>46</v>
      </c>
      <c r="AX8" s="8">
        <v>47</v>
      </c>
      <c r="AY8" s="8">
        <v>48</v>
      </c>
      <c r="AZ8" s="8">
        <v>49</v>
      </c>
      <c r="BA8" s="8">
        <v>50</v>
      </c>
      <c r="BB8" s="8">
        <v>51</v>
      </c>
      <c r="BC8" s="8">
        <v>52</v>
      </c>
      <c r="BD8" s="8">
        <v>53</v>
      </c>
      <c r="BE8" s="8">
        <v>54</v>
      </c>
      <c r="BF8" s="8">
        <v>55</v>
      </c>
      <c r="BG8" s="8">
        <v>56</v>
      </c>
      <c r="BH8" s="8">
        <v>57</v>
      </c>
      <c r="BI8" s="8">
        <v>58</v>
      </c>
    </row>
    <row r="9" spans="1:61" ht="17.100000000000001" customHeight="1">
      <c r="A9" s="3" t="s">
        <v>368</v>
      </c>
      <c r="B9" s="23"/>
      <c r="C9" s="24">
        <v>3654.13</v>
      </c>
      <c r="D9" s="24">
        <v>3511.95</v>
      </c>
      <c r="E9" s="24">
        <v>2452.5500000000002</v>
      </c>
      <c r="F9" s="24">
        <v>1455.66</v>
      </c>
      <c r="G9" s="24">
        <v>0</v>
      </c>
      <c r="H9" s="24">
        <v>159.61000000000001</v>
      </c>
      <c r="I9" s="24">
        <v>0</v>
      </c>
      <c r="J9" s="24">
        <v>837.28</v>
      </c>
      <c r="K9" s="24">
        <v>785.72</v>
      </c>
      <c r="L9" s="24">
        <v>364.69</v>
      </c>
      <c r="M9" s="24">
        <v>0</v>
      </c>
      <c r="N9" s="24">
        <v>421.03</v>
      </c>
      <c r="O9" s="24">
        <v>0</v>
      </c>
      <c r="P9" s="24">
        <v>0</v>
      </c>
      <c r="Q9" s="24">
        <v>0</v>
      </c>
      <c r="R9" s="24">
        <v>273.68</v>
      </c>
      <c r="S9" s="24">
        <v>0</v>
      </c>
      <c r="T9" s="24">
        <v>72.28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0</v>
      </c>
      <c r="AL9" s="24">
        <v>0</v>
      </c>
      <c r="AM9" s="24">
        <v>0</v>
      </c>
      <c r="AN9" s="24">
        <v>0</v>
      </c>
      <c r="AO9" s="24">
        <v>0</v>
      </c>
      <c r="AP9" s="24">
        <v>0</v>
      </c>
      <c r="AQ9" s="24">
        <v>0</v>
      </c>
      <c r="AR9" s="24">
        <v>28.91</v>
      </c>
      <c r="AS9" s="24">
        <v>43.37</v>
      </c>
      <c r="AT9" s="24">
        <v>0</v>
      </c>
      <c r="AU9" s="24">
        <v>0</v>
      </c>
      <c r="AV9" s="24">
        <v>0</v>
      </c>
      <c r="AW9" s="24">
        <v>69.900000000000006</v>
      </c>
      <c r="AX9" s="24">
        <v>15.01</v>
      </c>
      <c r="AY9" s="24">
        <v>0</v>
      </c>
      <c r="AZ9" s="24">
        <v>0</v>
      </c>
      <c r="BA9" s="24">
        <v>0</v>
      </c>
      <c r="BB9" s="24">
        <v>54.89</v>
      </c>
      <c r="BC9" s="24">
        <v>0</v>
      </c>
      <c r="BD9" s="24">
        <v>0</v>
      </c>
      <c r="BE9" s="24">
        <v>0</v>
      </c>
      <c r="BF9" s="24">
        <v>0</v>
      </c>
      <c r="BG9" s="24">
        <v>0</v>
      </c>
      <c r="BH9" s="24">
        <v>0</v>
      </c>
      <c r="BI9" s="24">
        <v>0</v>
      </c>
    </row>
    <row r="10" spans="1:61" ht="17.100000000000001" customHeight="1">
      <c r="A10" s="25" t="s">
        <v>169</v>
      </c>
      <c r="B10" s="25" t="s">
        <v>234</v>
      </c>
      <c r="C10" s="24">
        <v>2868.41</v>
      </c>
      <c r="D10" s="24">
        <v>2726.23</v>
      </c>
      <c r="E10" s="24">
        <v>2452.5500000000002</v>
      </c>
      <c r="F10" s="24">
        <v>1455.66</v>
      </c>
      <c r="G10" s="24">
        <v>0</v>
      </c>
      <c r="H10" s="24">
        <v>159.61000000000001</v>
      </c>
      <c r="I10" s="24">
        <v>0</v>
      </c>
      <c r="J10" s="24">
        <v>837.28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273.68</v>
      </c>
      <c r="S10" s="24">
        <v>0</v>
      </c>
      <c r="T10" s="24">
        <v>72.28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>
        <v>28.91</v>
      </c>
      <c r="AS10" s="24">
        <v>43.37</v>
      </c>
      <c r="AT10" s="24">
        <v>0</v>
      </c>
      <c r="AU10" s="24">
        <v>0</v>
      </c>
      <c r="AV10" s="24">
        <v>0</v>
      </c>
      <c r="AW10" s="24">
        <v>69.900000000000006</v>
      </c>
      <c r="AX10" s="24">
        <v>15.01</v>
      </c>
      <c r="AY10" s="24">
        <v>0</v>
      </c>
      <c r="AZ10" s="24">
        <v>0</v>
      </c>
      <c r="BA10" s="24">
        <v>0</v>
      </c>
      <c r="BB10" s="24">
        <v>54.89</v>
      </c>
      <c r="BC10" s="24">
        <v>0</v>
      </c>
      <c r="BD10" s="24">
        <v>0</v>
      </c>
      <c r="BE10" s="24">
        <v>0</v>
      </c>
      <c r="BF10" s="24">
        <v>0</v>
      </c>
      <c r="BG10" s="24">
        <v>0</v>
      </c>
      <c r="BH10" s="24">
        <v>0</v>
      </c>
      <c r="BI10" s="24">
        <v>0</v>
      </c>
    </row>
    <row r="11" spans="1:61" ht="17.100000000000001" customHeight="1">
      <c r="A11" s="26" t="s">
        <v>369</v>
      </c>
      <c r="B11" s="26" t="s">
        <v>370</v>
      </c>
      <c r="C11" s="24">
        <v>2868.41</v>
      </c>
      <c r="D11" s="24">
        <v>2726.23</v>
      </c>
      <c r="E11" s="24">
        <v>2452.5500000000002</v>
      </c>
      <c r="F11" s="24">
        <v>1455.66</v>
      </c>
      <c r="G11" s="24">
        <v>0</v>
      </c>
      <c r="H11" s="24">
        <v>159.61000000000001</v>
      </c>
      <c r="I11" s="24">
        <v>0</v>
      </c>
      <c r="J11" s="24">
        <v>837.28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273.68</v>
      </c>
      <c r="S11" s="24">
        <v>0</v>
      </c>
      <c r="T11" s="24">
        <v>72.28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0</v>
      </c>
      <c r="AR11" s="24">
        <v>28.91</v>
      </c>
      <c r="AS11" s="24">
        <v>43.37</v>
      </c>
      <c r="AT11" s="24">
        <v>0</v>
      </c>
      <c r="AU11" s="24">
        <v>0</v>
      </c>
      <c r="AV11" s="24">
        <v>0</v>
      </c>
      <c r="AW11" s="24">
        <v>69.900000000000006</v>
      </c>
      <c r="AX11" s="24">
        <v>15.01</v>
      </c>
      <c r="AY11" s="24">
        <v>0</v>
      </c>
      <c r="AZ11" s="24">
        <v>0</v>
      </c>
      <c r="BA11" s="24">
        <v>0</v>
      </c>
      <c r="BB11" s="24">
        <v>54.89</v>
      </c>
      <c r="BC11" s="24">
        <v>0</v>
      </c>
      <c r="BD11" s="24">
        <v>0</v>
      </c>
      <c r="BE11" s="24">
        <v>0</v>
      </c>
      <c r="BF11" s="24">
        <v>0</v>
      </c>
      <c r="BG11" s="24">
        <v>0</v>
      </c>
      <c r="BH11" s="24">
        <v>0</v>
      </c>
      <c r="BI11" s="24">
        <v>0</v>
      </c>
    </row>
    <row r="12" spans="1:61" ht="17.100000000000001" customHeight="1">
      <c r="A12" s="26" t="s">
        <v>177</v>
      </c>
      <c r="B12" s="26" t="s">
        <v>178</v>
      </c>
      <c r="C12" s="27">
        <v>2868.41</v>
      </c>
      <c r="D12" s="27">
        <v>2726.23</v>
      </c>
      <c r="E12" s="27">
        <v>2452.5500000000002</v>
      </c>
      <c r="F12" s="27">
        <v>1455.66</v>
      </c>
      <c r="G12" s="27">
        <v>0</v>
      </c>
      <c r="H12" s="27">
        <v>159.61000000000001</v>
      </c>
      <c r="I12" s="27">
        <v>0</v>
      </c>
      <c r="J12" s="27">
        <v>837.28</v>
      </c>
      <c r="K12" s="27">
        <v>0</v>
      </c>
      <c r="L12" s="27"/>
      <c r="M12" s="27"/>
      <c r="N12" s="27"/>
      <c r="O12" s="27"/>
      <c r="P12" s="27"/>
      <c r="Q12" s="27"/>
      <c r="R12" s="27">
        <v>273.68</v>
      </c>
      <c r="S12" s="27"/>
      <c r="T12" s="27">
        <v>72.28</v>
      </c>
      <c r="U12" s="27">
        <v>0</v>
      </c>
      <c r="V12" s="27">
        <v>0</v>
      </c>
      <c r="W12" s="27">
        <v>0</v>
      </c>
      <c r="X12" s="27"/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7">
        <v>0</v>
      </c>
      <c r="AN12" s="27">
        <v>0</v>
      </c>
      <c r="AO12" s="27">
        <v>0</v>
      </c>
      <c r="AP12" s="27">
        <v>0</v>
      </c>
      <c r="AQ12" s="27">
        <v>0</v>
      </c>
      <c r="AR12" s="27">
        <v>28.91</v>
      </c>
      <c r="AS12" s="27">
        <v>43.37</v>
      </c>
      <c r="AT12" s="27">
        <v>0</v>
      </c>
      <c r="AU12" s="27">
        <v>0</v>
      </c>
      <c r="AV12" s="27">
        <v>0</v>
      </c>
      <c r="AW12" s="27">
        <v>69.900000000000006</v>
      </c>
      <c r="AX12" s="27">
        <v>15.01</v>
      </c>
      <c r="AY12" s="27"/>
      <c r="AZ12" s="27"/>
      <c r="BA12" s="27"/>
      <c r="BB12" s="27">
        <v>54.89</v>
      </c>
      <c r="BC12" s="27">
        <v>0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/>
    </row>
    <row r="13" spans="1:61" ht="17.100000000000001" customHeight="1">
      <c r="A13" s="25" t="s">
        <v>182</v>
      </c>
      <c r="B13" s="25" t="s">
        <v>242</v>
      </c>
      <c r="C13" s="24">
        <v>364.69</v>
      </c>
      <c r="D13" s="24">
        <v>364.69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364.69</v>
      </c>
      <c r="L13" s="24">
        <v>364.69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0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  <c r="BA13" s="24">
        <v>0</v>
      </c>
      <c r="BB13" s="24">
        <v>0</v>
      </c>
      <c r="BC13" s="24">
        <v>0</v>
      </c>
      <c r="BD13" s="24">
        <v>0</v>
      </c>
      <c r="BE13" s="24">
        <v>0</v>
      </c>
      <c r="BF13" s="24">
        <v>0</v>
      </c>
      <c r="BG13" s="24">
        <v>0</v>
      </c>
      <c r="BH13" s="24">
        <v>0</v>
      </c>
      <c r="BI13" s="24">
        <v>0</v>
      </c>
    </row>
    <row r="14" spans="1:61" ht="17.100000000000001" customHeight="1">
      <c r="A14" s="26" t="s">
        <v>371</v>
      </c>
      <c r="B14" s="26" t="s">
        <v>372</v>
      </c>
      <c r="C14" s="24">
        <v>364.69</v>
      </c>
      <c r="D14" s="24">
        <v>364.69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364.69</v>
      </c>
      <c r="L14" s="24">
        <v>364.69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  <c r="BA14" s="24">
        <v>0</v>
      </c>
      <c r="BB14" s="24">
        <v>0</v>
      </c>
      <c r="BC14" s="24">
        <v>0</v>
      </c>
      <c r="BD14" s="24">
        <v>0</v>
      </c>
      <c r="BE14" s="24">
        <v>0</v>
      </c>
      <c r="BF14" s="24">
        <v>0</v>
      </c>
      <c r="BG14" s="24">
        <v>0</v>
      </c>
      <c r="BH14" s="24">
        <v>0</v>
      </c>
      <c r="BI14" s="24">
        <v>0</v>
      </c>
    </row>
    <row r="15" spans="1:61" ht="17.100000000000001" customHeight="1">
      <c r="A15" s="26" t="s">
        <v>184</v>
      </c>
      <c r="B15" s="26" t="s">
        <v>185</v>
      </c>
      <c r="C15" s="27">
        <v>364.69</v>
      </c>
      <c r="D15" s="27">
        <v>364.69</v>
      </c>
      <c r="E15" s="27">
        <v>0</v>
      </c>
      <c r="F15" s="27"/>
      <c r="G15" s="27"/>
      <c r="H15" s="27"/>
      <c r="I15" s="27"/>
      <c r="J15" s="27"/>
      <c r="K15" s="27">
        <v>364.69</v>
      </c>
      <c r="L15" s="27">
        <v>364.69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7">
        <v>0</v>
      </c>
      <c r="AN15" s="27">
        <v>0</v>
      </c>
      <c r="AO15" s="27">
        <v>0</v>
      </c>
      <c r="AP15" s="27">
        <v>0</v>
      </c>
      <c r="AQ15" s="27">
        <v>0</v>
      </c>
      <c r="AR15" s="27">
        <v>0</v>
      </c>
      <c r="AS15" s="27">
        <v>0</v>
      </c>
      <c r="AT15" s="27">
        <v>0</v>
      </c>
      <c r="AU15" s="27">
        <v>0</v>
      </c>
      <c r="AV15" s="27">
        <v>0</v>
      </c>
      <c r="AW15" s="27"/>
      <c r="AX15" s="27"/>
      <c r="AY15" s="27"/>
      <c r="AZ15" s="27"/>
      <c r="BA15" s="27"/>
      <c r="BB15" s="27"/>
      <c r="BC15" s="27">
        <v>0</v>
      </c>
      <c r="BD15" s="27">
        <v>0</v>
      </c>
      <c r="BE15" s="27">
        <v>0</v>
      </c>
      <c r="BF15" s="27">
        <v>0</v>
      </c>
      <c r="BG15" s="27">
        <v>0</v>
      </c>
      <c r="BH15" s="27">
        <v>0</v>
      </c>
      <c r="BI15" s="27"/>
    </row>
    <row r="16" spans="1:61" ht="17.100000000000001" customHeight="1">
      <c r="A16" s="25" t="s">
        <v>186</v>
      </c>
      <c r="B16" s="25" t="s">
        <v>245</v>
      </c>
      <c r="C16" s="24">
        <v>421.03</v>
      </c>
      <c r="D16" s="24">
        <v>421.03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421.03</v>
      </c>
      <c r="L16" s="24">
        <v>0</v>
      </c>
      <c r="M16" s="24">
        <v>0</v>
      </c>
      <c r="N16" s="24">
        <v>421.03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</v>
      </c>
      <c r="BF16" s="24">
        <v>0</v>
      </c>
      <c r="BG16" s="24">
        <v>0</v>
      </c>
      <c r="BH16" s="24">
        <v>0</v>
      </c>
      <c r="BI16" s="24">
        <v>0</v>
      </c>
    </row>
    <row r="17" spans="1:61" ht="17.100000000000001" customHeight="1">
      <c r="A17" s="26" t="s">
        <v>373</v>
      </c>
      <c r="B17" s="26" t="s">
        <v>374</v>
      </c>
      <c r="C17" s="24">
        <v>421.03</v>
      </c>
      <c r="D17" s="24">
        <v>421.03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421.03</v>
      </c>
      <c r="L17" s="24">
        <v>0</v>
      </c>
      <c r="M17" s="24">
        <v>0</v>
      </c>
      <c r="N17" s="24">
        <v>421.03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0</v>
      </c>
      <c r="AZ17" s="24">
        <v>0</v>
      </c>
      <c r="BA17" s="24">
        <v>0</v>
      </c>
      <c r="BB17" s="24">
        <v>0</v>
      </c>
      <c r="BC17" s="24">
        <v>0</v>
      </c>
      <c r="BD17" s="24">
        <v>0</v>
      </c>
      <c r="BE17" s="24">
        <v>0</v>
      </c>
      <c r="BF17" s="24">
        <v>0</v>
      </c>
      <c r="BG17" s="24">
        <v>0</v>
      </c>
      <c r="BH17" s="24">
        <v>0</v>
      </c>
      <c r="BI17" s="24">
        <v>0</v>
      </c>
    </row>
    <row r="18" spans="1:61" ht="17.100000000000001" customHeight="1">
      <c r="A18" s="26" t="s">
        <v>188</v>
      </c>
      <c r="B18" s="26" t="s">
        <v>189</v>
      </c>
      <c r="C18" s="27">
        <v>421.03</v>
      </c>
      <c r="D18" s="27">
        <v>421.03</v>
      </c>
      <c r="E18" s="27">
        <v>0</v>
      </c>
      <c r="F18" s="27"/>
      <c r="G18" s="27"/>
      <c r="H18" s="27"/>
      <c r="I18" s="27"/>
      <c r="J18" s="27"/>
      <c r="K18" s="27">
        <v>421.03</v>
      </c>
      <c r="L18" s="27"/>
      <c r="M18" s="27"/>
      <c r="N18" s="27">
        <v>421.03</v>
      </c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7">
        <v>0</v>
      </c>
      <c r="AN18" s="27">
        <v>0</v>
      </c>
      <c r="AO18" s="27">
        <v>0</v>
      </c>
      <c r="AP18" s="27">
        <v>0</v>
      </c>
      <c r="AQ18" s="27">
        <v>0</v>
      </c>
      <c r="AR18" s="27">
        <v>0</v>
      </c>
      <c r="AS18" s="27">
        <v>0</v>
      </c>
      <c r="AT18" s="27">
        <v>0</v>
      </c>
      <c r="AU18" s="27">
        <v>0</v>
      </c>
      <c r="AV18" s="27">
        <v>0</v>
      </c>
      <c r="AW18" s="27">
        <v>0</v>
      </c>
      <c r="AX18" s="27"/>
      <c r="AY18" s="27"/>
      <c r="AZ18" s="27"/>
      <c r="BA18" s="27"/>
      <c r="BB18" s="27"/>
      <c r="BC18" s="27">
        <v>0</v>
      </c>
      <c r="BD18" s="27">
        <v>0</v>
      </c>
      <c r="BE18" s="27">
        <v>0</v>
      </c>
      <c r="BF18" s="27">
        <v>0</v>
      </c>
      <c r="BG18" s="27">
        <v>0</v>
      </c>
      <c r="BH18" s="27">
        <v>0</v>
      </c>
      <c r="BI18" s="27"/>
    </row>
  </sheetData>
  <mergeCells count="46"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  <mergeCell ref="T5:T7"/>
    <mergeCell ref="AR5:AR7"/>
    <mergeCell ref="AS5:AS7"/>
    <mergeCell ref="AT5:AT7"/>
    <mergeCell ref="AU5:AU7"/>
    <mergeCell ref="O6:O7"/>
    <mergeCell ref="P6:P7"/>
    <mergeCell ref="Q6:Q7"/>
    <mergeCell ref="R5:R7"/>
    <mergeCell ref="S5:S7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H1:BI1"/>
    <mergeCell ref="A2:BI2"/>
    <mergeCell ref="D4:S4"/>
    <mergeCell ref="T4:AV4"/>
    <mergeCell ref="AW4:BI4"/>
  </mergeCells>
  <phoneticPr fontId="17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1"/>
  <sheetViews>
    <sheetView topLeftCell="B1" zoomScale="130" zoomScaleNormal="130" workbookViewId="0">
      <selection activeCell="G14" sqref="G14"/>
    </sheetView>
  </sheetViews>
  <sheetFormatPr defaultColWidth="10" defaultRowHeight="13.5"/>
  <cols>
    <col min="1" max="1" width="4.375" style="1" customWidth="1"/>
    <col min="2" max="2" width="4.75" style="1" customWidth="1"/>
    <col min="3" max="3" width="5.375" style="1" customWidth="1"/>
    <col min="4" max="4" width="9.625" style="1" customWidth="1"/>
    <col min="5" max="5" width="21.25" style="1" customWidth="1"/>
    <col min="6" max="6" width="13.375" style="1" customWidth="1"/>
    <col min="7" max="7" width="12.5" style="1" customWidth="1"/>
    <col min="8" max="9" width="10.25" style="1" customWidth="1"/>
    <col min="10" max="10" width="9.125" style="1" customWidth="1"/>
    <col min="11" max="11" width="10.25" style="1" customWidth="1"/>
    <col min="12" max="12" width="12.5" style="1" customWidth="1"/>
    <col min="13" max="13" width="9.625" style="1" customWidth="1"/>
    <col min="14" max="14" width="9.875" style="1" customWidth="1"/>
    <col min="15" max="16" width="9.75" style="1" customWidth="1"/>
    <col min="17" max="16384" width="10" style="1"/>
  </cols>
  <sheetData>
    <row r="1" spans="1:14" ht="16.350000000000001" customHeight="1">
      <c r="A1" s="2"/>
      <c r="M1" s="63" t="s">
        <v>375</v>
      </c>
      <c r="N1" s="63"/>
    </row>
    <row r="2" spans="1:14" ht="44.85" customHeight="1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22.35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1" t="s">
        <v>32</v>
      </c>
      <c r="N3" s="61"/>
    </row>
    <row r="4" spans="1:14" ht="42.2" customHeight="1">
      <c r="A4" s="62" t="s">
        <v>158</v>
      </c>
      <c r="B4" s="62"/>
      <c r="C4" s="62"/>
      <c r="D4" s="62" t="s">
        <v>191</v>
      </c>
      <c r="E4" s="62" t="s">
        <v>192</v>
      </c>
      <c r="F4" s="62" t="s">
        <v>210</v>
      </c>
      <c r="G4" s="62" t="s">
        <v>194</v>
      </c>
      <c r="H4" s="62"/>
      <c r="I4" s="62"/>
      <c r="J4" s="62"/>
      <c r="K4" s="62"/>
      <c r="L4" s="62" t="s">
        <v>198</v>
      </c>
      <c r="M4" s="62"/>
      <c r="N4" s="62"/>
    </row>
    <row r="5" spans="1:14" ht="39.6" customHeight="1">
      <c r="A5" s="10" t="s">
        <v>166</v>
      </c>
      <c r="B5" s="10" t="s">
        <v>167</v>
      </c>
      <c r="C5" s="10" t="s">
        <v>168</v>
      </c>
      <c r="D5" s="62"/>
      <c r="E5" s="62"/>
      <c r="F5" s="62"/>
      <c r="G5" s="10" t="s">
        <v>136</v>
      </c>
      <c r="H5" s="10" t="s">
        <v>376</v>
      </c>
      <c r="I5" s="10" t="s">
        <v>377</v>
      </c>
      <c r="J5" s="10" t="s">
        <v>312</v>
      </c>
      <c r="K5" s="10" t="s">
        <v>313</v>
      </c>
      <c r="L5" s="10" t="s">
        <v>136</v>
      </c>
      <c r="M5" s="10" t="s">
        <v>211</v>
      </c>
      <c r="N5" s="10" t="s">
        <v>378</v>
      </c>
    </row>
    <row r="6" spans="1:14" ht="22.9" customHeight="1">
      <c r="A6" s="13"/>
      <c r="B6" s="13"/>
      <c r="C6" s="13"/>
      <c r="D6" s="13"/>
      <c r="E6" s="13" t="s">
        <v>136</v>
      </c>
      <c r="F6" s="21">
        <f>SUM(F7)</f>
        <v>3511.95</v>
      </c>
      <c r="G6" s="21">
        <f t="shared" ref="G6:N6" si="0">SUM(G7)</f>
        <v>3511.95</v>
      </c>
      <c r="H6" s="21">
        <f t="shared" si="0"/>
        <v>2292.94</v>
      </c>
      <c r="I6" s="21">
        <f t="shared" si="0"/>
        <v>785.72</v>
      </c>
      <c r="J6" s="21">
        <f t="shared" si="0"/>
        <v>273.68</v>
      </c>
      <c r="K6" s="21">
        <f t="shared" si="0"/>
        <v>159.61000000000001</v>
      </c>
      <c r="L6" s="21">
        <f t="shared" si="0"/>
        <v>0</v>
      </c>
      <c r="M6" s="21">
        <f t="shared" si="0"/>
        <v>0</v>
      </c>
      <c r="N6" s="21">
        <f t="shared" si="0"/>
        <v>0</v>
      </c>
    </row>
    <row r="7" spans="1:14" ht="22.9" customHeight="1">
      <c r="A7" s="13"/>
      <c r="B7" s="13"/>
      <c r="C7" s="13"/>
      <c r="D7" s="11" t="s">
        <v>154</v>
      </c>
      <c r="E7" s="11" t="s">
        <v>155</v>
      </c>
      <c r="F7" s="21">
        <f>SUM(F8)</f>
        <v>3511.95</v>
      </c>
      <c r="G7" s="21">
        <f t="shared" ref="G7:N7" si="1">SUM(G8)</f>
        <v>3511.95</v>
      </c>
      <c r="H7" s="21">
        <f t="shared" si="1"/>
        <v>2292.94</v>
      </c>
      <c r="I7" s="21">
        <f t="shared" si="1"/>
        <v>785.72</v>
      </c>
      <c r="J7" s="21">
        <f t="shared" si="1"/>
        <v>273.68</v>
      </c>
      <c r="K7" s="21">
        <f t="shared" si="1"/>
        <v>159.61000000000001</v>
      </c>
      <c r="L7" s="21">
        <f t="shared" si="1"/>
        <v>0</v>
      </c>
      <c r="M7" s="21">
        <f t="shared" si="1"/>
        <v>0</v>
      </c>
      <c r="N7" s="21">
        <f t="shared" si="1"/>
        <v>0</v>
      </c>
    </row>
    <row r="8" spans="1:14" ht="22.9" customHeight="1">
      <c r="A8" s="13"/>
      <c r="B8" s="13"/>
      <c r="C8" s="13"/>
      <c r="D8" s="11">
        <v>127016</v>
      </c>
      <c r="E8" s="11" t="s">
        <v>156</v>
      </c>
      <c r="F8" s="21">
        <f>SUM(F9:F11)</f>
        <v>3511.95</v>
      </c>
      <c r="G8" s="21">
        <f t="shared" ref="G8:N8" si="2">SUM(G9:G11)</f>
        <v>3511.95</v>
      </c>
      <c r="H8" s="21">
        <f t="shared" si="2"/>
        <v>2292.94</v>
      </c>
      <c r="I8" s="21">
        <f t="shared" si="2"/>
        <v>785.72</v>
      </c>
      <c r="J8" s="21">
        <f t="shared" si="2"/>
        <v>273.68</v>
      </c>
      <c r="K8" s="21">
        <f t="shared" si="2"/>
        <v>159.61000000000001</v>
      </c>
      <c r="L8" s="21">
        <f t="shared" si="2"/>
        <v>0</v>
      </c>
      <c r="M8" s="21">
        <f t="shared" si="2"/>
        <v>0</v>
      </c>
      <c r="N8" s="21">
        <f t="shared" si="2"/>
        <v>0</v>
      </c>
    </row>
    <row r="9" spans="1:14" ht="22.9" customHeight="1">
      <c r="A9" s="20" t="s">
        <v>169</v>
      </c>
      <c r="B9" s="20" t="s">
        <v>174</v>
      </c>
      <c r="C9" s="20" t="s">
        <v>171</v>
      </c>
      <c r="D9" s="18" t="s">
        <v>208</v>
      </c>
      <c r="E9" s="14" t="s">
        <v>178</v>
      </c>
      <c r="F9" s="15">
        <f>SUM(G9,L9)</f>
        <v>2726.23</v>
      </c>
      <c r="G9" s="15">
        <f>SUM(H9:K9)</f>
        <v>2726.23</v>
      </c>
      <c r="H9" s="19">
        <v>2292.94</v>
      </c>
      <c r="I9" s="19"/>
      <c r="J9" s="19">
        <v>273.68</v>
      </c>
      <c r="K9" s="19">
        <v>159.61000000000001</v>
      </c>
      <c r="L9" s="15">
        <f>SUM(M9:N9)</f>
        <v>0</v>
      </c>
      <c r="M9" s="19"/>
      <c r="N9" s="19"/>
    </row>
    <row r="10" spans="1:14" ht="22.9" customHeight="1">
      <c r="A10" s="20" t="s">
        <v>182</v>
      </c>
      <c r="B10" s="20" t="s">
        <v>183</v>
      </c>
      <c r="C10" s="20" t="s">
        <v>183</v>
      </c>
      <c r="D10" s="18" t="s">
        <v>208</v>
      </c>
      <c r="E10" s="14" t="s">
        <v>185</v>
      </c>
      <c r="F10" s="15">
        <f>SUM(G10,L10)</f>
        <v>364.69</v>
      </c>
      <c r="G10" s="15">
        <f>SUM(H10:K10)</f>
        <v>364.69</v>
      </c>
      <c r="H10" s="19"/>
      <c r="I10" s="19">
        <v>364.69</v>
      </c>
      <c r="J10" s="19"/>
      <c r="K10" s="19"/>
      <c r="L10" s="15">
        <f>SUM(M10:N10)</f>
        <v>0</v>
      </c>
      <c r="M10" s="19"/>
      <c r="N10" s="19"/>
    </row>
    <row r="11" spans="1:14" ht="22.9" customHeight="1">
      <c r="A11" s="20" t="s">
        <v>186</v>
      </c>
      <c r="B11" s="20" t="s">
        <v>187</v>
      </c>
      <c r="C11" s="20" t="s">
        <v>174</v>
      </c>
      <c r="D11" s="18" t="s">
        <v>208</v>
      </c>
      <c r="E11" s="14" t="s">
        <v>189</v>
      </c>
      <c r="F11" s="15">
        <f>SUM(G11,L11)</f>
        <v>421.03</v>
      </c>
      <c r="G11" s="15">
        <f>SUM(H11:K11)</f>
        <v>421.03</v>
      </c>
      <c r="H11" s="19"/>
      <c r="I11" s="19">
        <v>421.03</v>
      </c>
      <c r="J11" s="19"/>
      <c r="K11" s="19"/>
      <c r="L11" s="15">
        <f>SUM(M11:N11)</f>
        <v>0</v>
      </c>
      <c r="M11" s="19"/>
      <c r="N11" s="1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1"/>
  <sheetViews>
    <sheetView topLeftCell="A2" zoomScale="130" zoomScaleNormal="130" workbookViewId="0">
      <selection activeCell="I13" sqref="I13"/>
    </sheetView>
  </sheetViews>
  <sheetFormatPr defaultColWidth="10" defaultRowHeight="13.5"/>
  <cols>
    <col min="1" max="1" width="5" style="1" customWidth="1"/>
    <col min="2" max="2" width="5.125" style="1" customWidth="1"/>
    <col min="3" max="3" width="5.75" style="1" customWidth="1"/>
    <col min="4" max="4" width="8" style="1" customWidth="1"/>
    <col min="5" max="5" width="20.125" style="1" customWidth="1"/>
    <col min="6" max="6" width="14" style="1" customWidth="1"/>
    <col min="7" max="22" width="7.75" style="1" customWidth="1"/>
    <col min="23" max="24" width="9.75" style="1" customWidth="1"/>
    <col min="25" max="16384" width="10" style="1"/>
  </cols>
  <sheetData>
    <row r="1" spans="1:22" ht="16.350000000000001" customHeight="1">
      <c r="A1" s="2"/>
      <c r="U1" s="63" t="s">
        <v>379</v>
      </c>
      <c r="V1" s="63"/>
    </row>
    <row r="2" spans="1:22" ht="50.1" customHeight="1">
      <c r="A2" s="67" t="s">
        <v>16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</row>
    <row r="3" spans="1:22" ht="24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1" t="s">
        <v>32</v>
      </c>
      <c r="V3" s="61"/>
    </row>
    <row r="4" spans="1:22" ht="26.65" customHeight="1">
      <c r="A4" s="62" t="s">
        <v>158</v>
      </c>
      <c r="B4" s="62"/>
      <c r="C4" s="62"/>
      <c r="D4" s="62" t="s">
        <v>191</v>
      </c>
      <c r="E4" s="62" t="s">
        <v>192</v>
      </c>
      <c r="F4" s="62" t="s">
        <v>210</v>
      </c>
      <c r="G4" s="62" t="s">
        <v>380</v>
      </c>
      <c r="H4" s="62"/>
      <c r="I4" s="62"/>
      <c r="J4" s="62"/>
      <c r="K4" s="62"/>
      <c r="L4" s="62" t="s">
        <v>381</v>
      </c>
      <c r="M4" s="62"/>
      <c r="N4" s="62"/>
      <c r="O4" s="62"/>
      <c r="P4" s="62"/>
      <c r="Q4" s="62"/>
      <c r="R4" s="62" t="s">
        <v>312</v>
      </c>
      <c r="S4" s="62" t="s">
        <v>382</v>
      </c>
      <c r="T4" s="62"/>
      <c r="U4" s="62"/>
      <c r="V4" s="62"/>
    </row>
    <row r="5" spans="1:22" ht="56.1" customHeight="1">
      <c r="A5" s="10" t="s">
        <v>166</v>
      </c>
      <c r="B5" s="10" t="s">
        <v>167</v>
      </c>
      <c r="C5" s="10" t="s">
        <v>168</v>
      </c>
      <c r="D5" s="62"/>
      <c r="E5" s="62"/>
      <c r="F5" s="62"/>
      <c r="G5" s="10" t="s">
        <v>136</v>
      </c>
      <c r="H5" s="10" t="s">
        <v>335</v>
      </c>
      <c r="I5" s="10" t="s">
        <v>336</v>
      </c>
      <c r="J5" s="10" t="s">
        <v>338</v>
      </c>
      <c r="K5" s="10" t="s">
        <v>339</v>
      </c>
      <c r="L5" s="10" t="s">
        <v>136</v>
      </c>
      <c r="M5" s="10" t="s">
        <v>340</v>
      </c>
      <c r="N5" s="10" t="s">
        <v>341</v>
      </c>
      <c r="O5" s="10" t="s">
        <v>342</v>
      </c>
      <c r="P5" s="10" t="s">
        <v>343</v>
      </c>
      <c r="Q5" s="10" t="s">
        <v>345</v>
      </c>
      <c r="R5" s="62"/>
      <c r="S5" s="10" t="s">
        <v>136</v>
      </c>
      <c r="T5" s="10" t="s">
        <v>337</v>
      </c>
      <c r="U5" s="10" t="s">
        <v>344</v>
      </c>
      <c r="V5" s="10" t="s">
        <v>313</v>
      </c>
    </row>
    <row r="6" spans="1:22" ht="22.9" customHeight="1">
      <c r="A6" s="13"/>
      <c r="B6" s="13"/>
      <c r="C6" s="13"/>
      <c r="D6" s="13"/>
      <c r="E6" s="13" t="s">
        <v>136</v>
      </c>
      <c r="F6" s="12">
        <f>SUM(F7)</f>
        <v>3511.95</v>
      </c>
      <c r="G6" s="12">
        <f t="shared" ref="G6:V6" si="0">SUM(G7)</f>
        <v>2292.94</v>
      </c>
      <c r="H6" s="12">
        <f t="shared" si="0"/>
        <v>1455.66</v>
      </c>
      <c r="I6" s="12">
        <f t="shared" si="0"/>
        <v>0</v>
      </c>
      <c r="J6" s="12">
        <f t="shared" si="0"/>
        <v>0</v>
      </c>
      <c r="K6" s="12">
        <f t="shared" si="0"/>
        <v>837.28</v>
      </c>
      <c r="L6" s="12">
        <f t="shared" si="0"/>
        <v>785.72</v>
      </c>
      <c r="M6" s="12">
        <f t="shared" si="0"/>
        <v>364.69</v>
      </c>
      <c r="N6" s="12">
        <f t="shared" si="0"/>
        <v>0</v>
      </c>
      <c r="O6" s="12">
        <f t="shared" si="0"/>
        <v>421.03</v>
      </c>
      <c r="P6" s="12">
        <f t="shared" si="0"/>
        <v>0</v>
      </c>
      <c r="Q6" s="12">
        <f t="shared" si="0"/>
        <v>0</v>
      </c>
      <c r="R6" s="12">
        <f t="shared" si="0"/>
        <v>273.68</v>
      </c>
      <c r="S6" s="12">
        <f t="shared" si="0"/>
        <v>159.61000000000001</v>
      </c>
      <c r="T6" s="12">
        <f t="shared" si="0"/>
        <v>159.61000000000001</v>
      </c>
      <c r="U6" s="12">
        <f t="shared" si="0"/>
        <v>0</v>
      </c>
      <c r="V6" s="12">
        <f t="shared" si="0"/>
        <v>0</v>
      </c>
    </row>
    <row r="7" spans="1:22" ht="22.9" customHeight="1">
      <c r="A7" s="13"/>
      <c r="B7" s="13"/>
      <c r="C7" s="13"/>
      <c r="D7" s="11" t="s">
        <v>154</v>
      </c>
      <c r="E7" s="11" t="s">
        <v>155</v>
      </c>
      <c r="F7" s="12">
        <f>SUM(F8)</f>
        <v>3511.95</v>
      </c>
      <c r="G7" s="12">
        <f t="shared" ref="G7:V7" si="1">SUM(G8)</f>
        <v>2292.94</v>
      </c>
      <c r="H7" s="12">
        <f t="shared" si="1"/>
        <v>1455.66</v>
      </c>
      <c r="I7" s="12">
        <f t="shared" si="1"/>
        <v>0</v>
      </c>
      <c r="J7" s="12">
        <f t="shared" si="1"/>
        <v>0</v>
      </c>
      <c r="K7" s="12">
        <f t="shared" si="1"/>
        <v>837.28</v>
      </c>
      <c r="L7" s="12">
        <f t="shared" si="1"/>
        <v>785.72</v>
      </c>
      <c r="M7" s="12">
        <f t="shared" si="1"/>
        <v>364.69</v>
      </c>
      <c r="N7" s="12">
        <f t="shared" si="1"/>
        <v>0</v>
      </c>
      <c r="O7" s="12">
        <f t="shared" si="1"/>
        <v>421.03</v>
      </c>
      <c r="P7" s="12">
        <f t="shared" si="1"/>
        <v>0</v>
      </c>
      <c r="Q7" s="12">
        <f t="shared" si="1"/>
        <v>0</v>
      </c>
      <c r="R7" s="12">
        <f t="shared" si="1"/>
        <v>273.68</v>
      </c>
      <c r="S7" s="12">
        <f t="shared" si="1"/>
        <v>159.61000000000001</v>
      </c>
      <c r="T7" s="12">
        <f t="shared" si="1"/>
        <v>159.61000000000001</v>
      </c>
      <c r="U7" s="12">
        <f t="shared" si="1"/>
        <v>0</v>
      </c>
      <c r="V7" s="12">
        <f t="shared" si="1"/>
        <v>0</v>
      </c>
    </row>
    <row r="8" spans="1:22" ht="22.9" customHeight="1">
      <c r="A8" s="13"/>
      <c r="B8" s="13"/>
      <c r="C8" s="13"/>
      <c r="D8" s="11">
        <v>127016</v>
      </c>
      <c r="E8" s="11" t="s">
        <v>156</v>
      </c>
      <c r="F8" s="12">
        <f>SUM(F9:F11)</f>
        <v>3511.95</v>
      </c>
      <c r="G8" s="12">
        <f t="shared" ref="G8:V8" si="2">SUM(G9:G11)</f>
        <v>2292.94</v>
      </c>
      <c r="H8" s="12">
        <f t="shared" si="2"/>
        <v>1455.66</v>
      </c>
      <c r="I8" s="12">
        <f t="shared" si="2"/>
        <v>0</v>
      </c>
      <c r="J8" s="12">
        <f t="shared" si="2"/>
        <v>0</v>
      </c>
      <c r="K8" s="12">
        <f t="shared" si="2"/>
        <v>837.28</v>
      </c>
      <c r="L8" s="12">
        <f t="shared" si="2"/>
        <v>785.72</v>
      </c>
      <c r="M8" s="12">
        <f t="shared" si="2"/>
        <v>364.69</v>
      </c>
      <c r="N8" s="12">
        <f t="shared" si="2"/>
        <v>0</v>
      </c>
      <c r="O8" s="12">
        <f t="shared" si="2"/>
        <v>421.03</v>
      </c>
      <c r="P8" s="12">
        <f t="shared" si="2"/>
        <v>0</v>
      </c>
      <c r="Q8" s="12">
        <f t="shared" si="2"/>
        <v>0</v>
      </c>
      <c r="R8" s="12">
        <f t="shared" si="2"/>
        <v>273.68</v>
      </c>
      <c r="S8" s="12">
        <f t="shared" si="2"/>
        <v>159.61000000000001</v>
      </c>
      <c r="T8" s="12">
        <f t="shared" si="2"/>
        <v>159.61000000000001</v>
      </c>
      <c r="U8" s="12">
        <f t="shared" si="2"/>
        <v>0</v>
      </c>
      <c r="V8" s="12">
        <f t="shared" si="2"/>
        <v>0</v>
      </c>
    </row>
    <row r="9" spans="1:22" ht="22.9" customHeight="1">
      <c r="A9" s="20" t="s">
        <v>169</v>
      </c>
      <c r="B9" s="20" t="s">
        <v>174</v>
      </c>
      <c r="C9" s="20" t="s">
        <v>171</v>
      </c>
      <c r="D9" s="18" t="s">
        <v>208</v>
      </c>
      <c r="E9" s="14" t="s">
        <v>178</v>
      </c>
      <c r="F9" s="15">
        <f>SUM(G9,L9,R9,S9)</f>
        <v>2726.23</v>
      </c>
      <c r="G9" s="19">
        <f>SUM(H9:K9)</f>
        <v>2292.94</v>
      </c>
      <c r="H9" s="19">
        <v>1455.66</v>
      </c>
      <c r="I9" s="19">
        <v>0</v>
      </c>
      <c r="J9" s="19">
        <v>0</v>
      </c>
      <c r="K9" s="19">
        <v>837.28</v>
      </c>
      <c r="L9" s="15"/>
      <c r="M9" s="19"/>
      <c r="N9" s="19"/>
      <c r="O9" s="19"/>
      <c r="P9" s="19"/>
      <c r="Q9" s="19"/>
      <c r="R9" s="19">
        <v>273.68</v>
      </c>
      <c r="S9" s="15">
        <f>SUM(T9:V9)</f>
        <v>159.61000000000001</v>
      </c>
      <c r="T9" s="19">
        <v>159.61000000000001</v>
      </c>
      <c r="U9" s="19"/>
      <c r="V9" s="19"/>
    </row>
    <row r="10" spans="1:22" ht="22.9" customHeight="1">
      <c r="A10" s="20" t="s">
        <v>182</v>
      </c>
      <c r="B10" s="20" t="s">
        <v>183</v>
      </c>
      <c r="C10" s="20" t="s">
        <v>183</v>
      </c>
      <c r="D10" s="18" t="s">
        <v>208</v>
      </c>
      <c r="E10" s="14" t="s">
        <v>185</v>
      </c>
      <c r="F10" s="15">
        <f>SUM(G10,L10,R10,S10)</f>
        <v>364.69</v>
      </c>
      <c r="G10" s="19">
        <f>SUM(H10:K10)</f>
        <v>0</v>
      </c>
      <c r="H10" s="19"/>
      <c r="I10" s="19"/>
      <c r="J10" s="19"/>
      <c r="K10" s="19"/>
      <c r="L10" s="15">
        <f>SUM(M10:Q10)</f>
        <v>364.69</v>
      </c>
      <c r="M10" s="19">
        <v>364.69</v>
      </c>
      <c r="N10" s="19"/>
      <c r="O10" s="19"/>
      <c r="P10" s="19"/>
      <c r="Q10" s="19"/>
      <c r="R10" s="19"/>
      <c r="S10" s="15">
        <f>SUM(T10:V10)</f>
        <v>0</v>
      </c>
      <c r="T10" s="19"/>
      <c r="U10" s="19"/>
      <c r="V10" s="19"/>
    </row>
    <row r="11" spans="1:22" ht="22.9" customHeight="1">
      <c r="A11" s="20" t="s">
        <v>186</v>
      </c>
      <c r="B11" s="20" t="s">
        <v>187</v>
      </c>
      <c r="C11" s="20" t="s">
        <v>174</v>
      </c>
      <c r="D11" s="18" t="s">
        <v>208</v>
      </c>
      <c r="E11" s="14" t="s">
        <v>189</v>
      </c>
      <c r="F11" s="15">
        <f>SUM(G11,L11,R11,S11)</f>
        <v>421.03</v>
      </c>
      <c r="G11" s="19">
        <f>SUM(H11:K11)</f>
        <v>0</v>
      </c>
      <c r="H11" s="19"/>
      <c r="I11" s="19"/>
      <c r="J11" s="19"/>
      <c r="K11" s="19"/>
      <c r="L11" s="15">
        <f>SUM(M11:Q11)</f>
        <v>421.03</v>
      </c>
      <c r="M11" s="19"/>
      <c r="N11" s="19"/>
      <c r="O11" s="19">
        <v>421.03</v>
      </c>
      <c r="P11" s="19"/>
      <c r="Q11" s="19"/>
      <c r="R11" s="19"/>
      <c r="S11" s="15">
        <f>SUM(T11:V11)</f>
        <v>0</v>
      </c>
      <c r="T11" s="19"/>
      <c r="U11" s="19"/>
      <c r="V11" s="1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9"/>
  <sheetViews>
    <sheetView zoomScale="130" zoomScaleNormal="130" workbookViewId="0">
      <selection activeCell="K6" sqref="K6"/>
    </sheetView>
  </sheetViews>
  <sheetFormatPr defaultColWidth="10" defaultRowHeight="13.5"/>
  <cols>
    <col min="1" max="1" width="4.75" style="1" customWidth="1"/>
    <col min="2" max="2" width="5.875" style="1" customWidth="1"/>
    <col min="3" max="3" width="7.625" style="1" customWidth="1"/>
    <col min="4" max="4" width="12.5" style="1" customWidth="1"/>
    <col min="5" max="5" width="29.875" style="1" customWidth="1"/>
    <col min="6" max="6" width="16.375" style="1" customWidth="1"/>
    <col min="7" max="7" width="13.375" style="1" customWidth="1"/>
    <col min="8" max="8" width="11.125" style="1" customWidth="1"/>
    <col min="9" max="9" width="12.125" style="1" customWidth="1"/>
    <col min="10" max="10" width="12" style="1" customWidth="1"/>
    <col min="11" max="11" width="11.5" style="1" customWidth="1"/>
    <col min="12" max="13" width="9.75" style="1" customWidth="1"/>
    <col min="14" max="16384" width="10" style="1"/>
  </cols>
  <sheetData>
    <row r="1" spans="1:11" ht="16.350000000000001" customHeight="1">
      <c r="A1" s="2"/>
      <c r="K1" s="16" t="s">
        <v>383</v>
      </c>
    </row>
    <row r="2" spans="1:11" ht="46.5" customHeight="1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8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1" t="s">
        <v>32</v>
      </c>
      <c r="K3" s="61"/>
    </row>
    <row r="4" spans="1:11" ht="23.25" customHeight="1">
      <c r="A4" s="62" t="s">
        <v>158</v>
      </c>
      <c r="B4" s="62"/>
      <c r="C4" s="62"/>
      <c r="D4" s="62" t="s">
        <v>191</v>
      </c>
      <c r="E4" s="62" t="s">
        <v>192</v>
      </c>
      <c r="F4" s="62" t="s">
        <v>306</v>
      </c>
      <c r="G4" s="62" t="s">
        <v>384</v>
      </c>
      <c r="H4" s="62" t="s">
        <v>329</v>
      </c>
      <c r="I4" s="62" t="s">
        <v>331</v>
      </c>
      <c r="J4" s="62" t="s">
        <v>385</v>
      </c>
      <c r="K4" s="62" t="s">
        <v>333</v>
      </c>
    </row>
    <row r="5" spans="1:11" ht="23.25" customHeight="1">
      <c r="A5" s="10" t="s">
        <v>166</v>
      </c>
      <c r="B5" s="10" t="s">
        <v>167</v>
      </c>
      <c r="C5" s="10" t="s">
        <v>168</v>
      </c>
      <c r="D5" s="62"/>
      <c r="E5" s="62"/>
      <c r="F5" s="62"/>
      <c r="G5" s="62"/>
      <c r="H5" s="62"/>
      <c r="I5" s="62"/>
      <c r="J5" s="62"/>
      <c r="K5" s="62"/>
    </row>
    <row r="6" spans="1:11" ht="22.9" customHeight="1">
      <c r="A6" s="13"/>
      <c r="B6" s="13"/>
      <c r="C6" s="13"/>
      <c r="D6" s="13"/>
      <c r="E6" s="13" t="s">
        <v>136</v>
      </c>
      <c r="F6" s="12">
        <f t="shared" ref="F6:K6" si="0">SUM(F7)</f>
        <v>69.900000000000006</v>
      </c>
      <c r="G6" s="12">
        <f t="shared" si="0"/>
        <v>54.89</v>
      </c>
      <c r="H6" s="12">
        <f t="shared" si="0"/>
        <v>0</v>
      </c>
      <c r="I6" s="12">
        <f t="shared" si="0"/>
        <v>0</v>
      </c>
      <c r="J6" s="12">
        <f t="shared" si="0"/>
        <v>15.01</v>
      </c>
      <c r="K6" s="12">
        <f t="shared" si="0"/>
        <v>0</v>
      </c>
    </row>
    <row r="7" spans="1:11" ht="22.9" customHeight="1">
      <c r="A7" s="13"/>
      <c r="B7" s="13"/>
      <c r="C7" s="13"/>
      <c r="D7" s="11" t="s">
        <v>154</v>
      </c>
      <c r="E7" s="11" t="s">
        <v>155</v>
      </c>
      <c r="F7" s="12">
        <f t="shared" ref="F7:K7" si="1">SUM(F8)</f>
        <v>69.900000000000006</v>
      </c>
      <c r="G7" s="12">
        <f t="shared" si="1"/>
        <v>54.89</v>
      </c>
      <c r="H7" s="12">
        <f t="shared" si="1"/>
        <v>0</v>
      </c>
      <c r="I7" s="12">
        <f t="shared" si="1"/>
        <v>0</v>
      </c>
      <c r="J7" s="12">
        <f t="shared" si="1"/>
        <v>15.01</v>
      </c>
      <c r="K7" s="12">
        <f t="shared" si="1"/>
        <v>0</v>
      </c>
    </row>
    <row r="8" spans="1:11" ht="22.9" customHeight="1">
      <c r="A8" s="13"/>
      <c r="B8" s="13"/>
      <c r="C8" s="13"/>
      <c r="D8" s="11">
        <v>127016</v>
      </c>
      <c r="E8" s="11" t="s">
        <v>156</v>
      </c>
      <c r="F8" s="12">
        <f t="shared" ref="F8:K8" si="2">SUM(F9)</f>
        <v>69.900000000000006</v>
      </c>
      <c r="G8" s="12">
        <f t="shared" si="2"/>
        <v>54.89</v>
      </c>
      <c r="H8" s="12">
        <f t="shared" si="2"/>
        <v>0</v>
      </c>
      <c r="I8" s="12">
        <f t="shared" si="2"/>
        <v>0</v>
      </c>
      <c r="J8" s="12">
        <f t="shared" si="2"/>
        <v>15.01</v>
      </c>
      <c r="K8" s="12">
        <f t="shared" si="2"/>
        <v>0</v>
      </c>
    </row>
    <row r="9" spans="1:11" ht="22.9" customHeight="1">
      <c r="A9" s="20" t="s">
        <v>169</v>
      </c>
      <c r="B9" s="20" t="s">
        <v>174</v>
      </c>
      <c r="C9" s="20" t="s">
        <v>171</v>
      </c>
      <c r="D9" s="18" t="s">
        <v>208</v>
      </c>
      <c r="E9" s="14" t="s">
        <v>178</v>
      </c>
      <c r="F9" s="15">
        <f>SUM(G9:K9)</f>
        <v>69.900000000000006</v>
      </c>
      <c r="G9" s="19">
        <v>54.89</v>
      </c>
      <c r="H9" s="19"/>
      <c r="I9" s="19"/>
      <c r="J9" s="19">
        <v>15.01</v>
      </c>
      <c r="K9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9"/>
  <sheetViews>
    <sheetView zoomScale="130" zoomScaleNormal="130" workbookViewId="0">
      <selection activeCell="Q1" sqref="Q1:R1"/>
    </sheetView>
  </sheetViews>
  <sheetFormatPr defaultColWidth="10" defaultRowHeight="13.5"/>
  <cols>
    <col min="1" max="1" width="4.75" style="1" customWidth="1"/>
    <col min="2" max="2" width="5.375" style="1" customWidth="1"/>
    <col min="3" max="3" width="6" style="1" customWidth="1"/>
    <col min="4" max="4" width="9.75" style="1" customWidth="1"/>
    <col min="5" max="5" width="20.125" style="1" customWidth="1"/>
    <col min="6" max="18" width="7.75" style="1" customWidth="1"/>
    <col min="19" max="20" width="9.75" style="1" customWidth="1"/>
    <col min="21" max="16384" width="10" style="1"/>
  </cols>
  <sheetData>
    <row r="1" spans="1:18" ht="16.350000000000001" customHeight="1">
      <c r="A1" s="2"/>
      <c r="Q1" s="63" t="s">
        <v>386</v>
      </c>
      <c r="R1" s="63"/>
    </row>
    <row r="2" spans="1:18" ht="40.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24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 t="s">
        <v>32</v>
      </c>
      <c r="R3" s="61"/>
    </row>
    <row r="4" spans="1:18" ht="24.2" customHeight="1">
      <c r="A4" s="62" t="s">
        <v>158</v>
      </c>
      <c r="B4" s="62"/>
      <c r="C4" s="62"/>
      <c r="D4" s="62" t="s">
        <v>191</v>
      </c>
      <c r="E4" s="62" t="s">
        <v>192</v>
      </c>
      <c r="F4" s="62" t="s">
        <v>306</v>
      </c>
      <c r="G4" s="62" t="s">
        <v>322</v>
      </c>
      <c r="H4" s="62" t="s">
        <v>323</v>
      </c>
      <c r="I4" s="62" t="s">
        <v>324</v>
      </c>
      <c r="J4" s="62" t="s">
        <v>325</v>
      </c>
      <c r="K4" s="62" t="s">
        <v>326</v>
      </c>
      <c r="L4" s="62" t="s">
        <v>327</v>
      </c>
      <c r="M4" s="62" t="s">
        <v>328</v>
      </c>
      <c r="N4" s="62" t="s">
        <v>329</v>
      </c>
      <c r="O4" s="62" t="s">
        <v>330</v>
      </c>
      <c r="P4" s="62" t="s">
        <v>332</v>
      </c>
      <c r="Q4" s="62" t="s">
        <v>331</v>
      </c>
      <c r="R4" s="62" t="s">
        <v>333</v>
      </c>
    </row>
    <row r="5" spans="1:18" ht="21.6" customHeight="1">
      <c r="A5" s="10" t="s">
        <v>166</v>
      </c>
      <c r="B5" s="10" t="s">
        <v>167</v>
      </c>
      <c r="C5" s="10" t="s">
        <v>168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22.9" customHeight="1">
      <c r="A6" s="13"/>
      <c r="B6" s="13"/>
      <c r="C6" s="13"/>
      <c r="D6" s="13"/>
      <c r="E6" s="13" t="s">
        <v>136</v>
      </c>
      <c r="F6" s="12">
        <f>SUM(F7)</f>
        <v>69.900000000000006</v>
      </c>
      <c r="G6" s="12">
        <f t="shared" ref="G6:R6" si="0">SUM(G7)</f>
        <v>15.01</v>
      </c>
      <c r="H6" s="12">
        <f t="shared" si="0"/>
        <v>0</v>
      </c>
      <c r="I6" s="12">
        <f t="shared" si="0"/>
        <v>0</v>
      </c>
      <c r="J6" s="12">
        <f t="shared" si="0"/>
        <v>0</v>
      </c>
      <c r="K6" s="12">
        <f t="shared" si="0"/>
        <v>54.89</v>
      </c>
      <c r="L6" s="12">
        <f t="shared" si="0"/>
        <v>0</v>
      </c>
      <c r="M6" s="12">
        <f t="shared" si="0"/>
        <v>0</v>
      </c>
      <c r="N6" s="12">
        <f t="shared" si="0"/>
        <v>0</v>
      </c>
      <c r="O6" s="12">
        <f t="shared" si="0"/>
        <v>0</v>
      </c>
      <c r="P6" s="12">
        <f t="shared" si="0"/>
        <v>0</v>
      </c>
      <c r="Q6" s="12">
        <f t="shared" si="0"/>
        <v>0</v>
      </c>
      <c r="R6" s="12">
        <f t="shared" si="0"/>
        <v>0</v>
      </c>
    </row>
    <row r="7" spans="1:18" ht="22.9" customHeight="1">
      <c r="A7" s="13"/>
      <c r="B7" s="13"/>
      <c r="C7" s="13"/>
      <c r="D7" s="11" t="s">
        <v>154</v>
      </c>
      <c r="E7" s="11" t="s">
        <v>155</v>
      </c>
      <c r="F7" s="12">
        <f>SUM(F8)</f>
        <v>69.900000000000006</v>
      </c>
      <c r="G7" s="12">
        <f t="shared" ref="G7:R7" si="1">SUM(G8)</f>
        <v>15.01</v>
      </c>
      <c r="H7" s="12">
        <f t="shared" si="1"/>
        <v>0</v>
      </c>
      <c r="I7" s="12">
        <f t="shared" si="1"/>
        <v>0</v>
      </c>
      <c r="J7" s="12">
        <f t="shared" si="1"/>
        <v>0</v>
      </c>
      <c r="K7" s="12">
        <f t="shared" si="1"/>
        <v>54.89</v>
      </c>
      <c r="L7" s="12">
        <f t="shared" si="1"/>
        <v>0</v>
      </c>
      <c r="M7" s="12">
        <f t="shared" si="1"/>
        <v>0</v>
      </c>
      <c r="N7" s="12">
        <f t="shared" si="1"/>
        <v>0</v>
      </c>
      <c r="O7" s="12">
        <f t="shared" si="1"/>
        <v>0</v>
      </c>
      <c r="P7" s="12">
        <f t="shared" si="1"/>
        <v>0</v>
      </c>
      <c r="Q7" s="12">
        <f t="shared" si="1"/>
        <v>0</v>
      </c>
      <c r="R7" s="12">
        <f t="shared" si="1"/>
        <v>0</v>
      </c>
    </row>
    <row r="8" spans="1:18" ht="22.9" customHeight="1">
      <c r="A8" s="13"/>
      <c r="B8" s="13"/>
      <c r="C8" s="13"/>
      <c r="D8" s="11">
        <v>127016</v>
      </c>
      <c r="E8" s="11" t="s">
        <v>156</v>
      </c>
      <c r="F8" s="12">
        <f>SUM(F9)</f>
        <v>69.900000000000006</v>
      </c>
      <c r="G8" s="12">
        <f t="shared" ref="G8:R8" si="2">SUM(G9)</f>
        <v>15.01</v>
      </c>
      <c r="H8" s="12">
        <f t="shared" si="2"/>
        <v>0</v>
      </c>
      <c r="I8" s="12">
        <f t="shared" si="2"/>
        <v>0</v>
      </c>
      <c r="J8" s="12">
        <f t="shared" si="2"/>
        <v>0</v>
      </c>
      <c r="K8" s="12">
        <f t="shared" si="2"/>
        <v>54.89</v>
      </c>
      <c r="L8" s="12">
        <f t="shared" si="2"/>
        <v>0</v>
      </c>
      <c r="M8" s="12">
        <f t="shared" si="2"/>
        <v>0</v>
      </c>
      <c r="N8" s="12">
        <f t="shared" si="2"/>
        <v>0</v>
      </c>
      <c r="O8" s="12">
        <f t="shared" si="2"/>
        <v>0</v>
      </c>
      <c r="P8" s="12">
        <f t="shared" si="2"/>
        <v>0</v>
      </c>
      <c r="Q8" s="12">
        <f t="shared" si="2"/>
        <v>0</v>
      </c>
      <c r="R8" s="12">
        <f t="shared" si="2"/>
        <v>0</v>
      </c>
    </row>
    <row r="9" spans="1:18" ht="22.9" customHeight="1">
      <c r="A9" s="20" t="s">
        <v>169</v>
      </c>
      <c r="B9" s="20" t="s">
        <v>174</v>
      </c>
      <c r="C9" s="20" t="s">
        <v>171</v>
      </c>
      <c r="D9" s="18" t="s">
        <v>208</v>
      </c>
      <c r="E9" s="14" t="s">
        <v>178</v>
      </c>
      <c r="F9" s="15">
        <f>SUM(G9:R9)</f>
        <v>69.900000000000006</v>
      </c>
      <c r="G9" s="19">
        <v>15.01</v>
      </c>
      <c r="H9" s="19"/>
      <c r="I9" s="19"/>
      <c r="J9" s="19"/>
      <c r="K9" s="19">
        <v>54.89</v>
      </c>
      <c r="L9" s="19"/>
      <c r="M9" s="19"/>
      <c r="N9" s="19"/>
      <c r="O9" s="19"/>
      <c r="P9" s="19"/>
      <c r="Q9" s="19"/>
      <c r="R9" s="19"/>
    </row>
  </sheetData>
  <mergeCells count="20"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E14" sqref="E14"/>
    </sheetView>
  </sheetViews>
  <sheetFormatPr defaultColWidth="10" defaultRowHeight="13.5"/>
  <cols>
    <col min="1" max="1" width="3.625" style="1" customWidth="1"/>
    <col min="2" max="2" width="4.625" style="1" customWidth="1"/>
    <col min="3" max="3" width="5.25" style="1" customWidth="1"/>
    <col min="4" max="4" width="7" style="1" customWidth="1"/>
    <col min="5" max="5" width="15.875" style="1" customWidth="1"/>
    <col min="6" max="6" width="9.625" style="1" customWidth="1"/>
    <col min="7" max="7" width="8.375" style="1" customWidth="1"/>
    <col min="8" max="8" width="7.75" style="1" customWidth="1"/>
    <col min="9" max="17" width="7.125" style="1" customWidth="1"/>
    <col min="18" max="18" width="8.5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3" t="s">
        <v>387</v>
      </c>
      <c r="T1" s="63"/>
    </row>
    <row r="2" spans="1:20" ht="36.200000000000003" customHeight="1">
      <c r="A2" s="64" t="s">
        <v>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24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 t="s">
        <v>32</v>
      </c>
      <c r="T3" s="61"/>
    </row>
    <row r="4" spans="1:20" ht="28.5" customHeight="1">
      <c r="A4" s="62" t="s">
        <v>158</v>
      </c>
      <c r="B4" s="62"/>
      <c r="C4" s="62"/>
      <c r="D4" s="62" t="s">
        <v>191</v>
      </c>
      <c r="E4" s="62" t="s">
        <v>192</v>
      </c>
      <c r="F4" s="62" t="s">
        <v>306</v>
      </c>
      <c r="G4" s="62" t="s">
        <v>195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 t="s">
        <v>198</v>
      </c>
      <c r="S4" s="62"/>
      <c r="T4" s="62"/>
    </row>
    <row r="5" spans="1:20" ht="36.200000000000003" customHeight="1">
      <c r="A5" s="10" t="s">
        <v>166</v>
      </c>
      <c r="B5" s="10" t="s">
        <v>167</v>
      </c>
      <c r="C5" s="10" t="s">
        <v>168</v>
      </c>
      <c r="D5" s="62"/>
      <c r="E5" s="62"/>
      <c r="F5" s="62"/>
      <c r="G5" s="10" t="s">
        <v>136</v>
      </c>
      <c r="H5" s="10" t="s">
        <v>388</v>
      </c>
      <c r="I5" s="10" t="s">
        <v>359</v>
      </c>
      <c r="J5" s="10" t="s">
        <v>360</v>
      </c>
      <c r="K5" s="10" t="s">
        <v>389</v>
      </c>
      <c r="L5" s="10" t="s">
        <v>366</v>
      </c>
      <c r="M5" s="10" t="s">
        <v>361</v>
      </c>
      <c r="N5" s="10" t="s">
        <v>356</v>
      </c>
      <c r="O5" s="10" t="s">
        <v>318</v>
      </c>
      <c r="P5" s="10" t="s">
        <v>390</v>
      </c>
      <c r="Q5" s="10" t="s">
        <v>391</v>
      </c>
      <c r="R5" s="10" t="s">
        <v>136</v>
      </c>
      <c r="S5" s="10" t="s">
        <v>270</v>
      </c>
      <c r="T5" s="10" t="s">
        <v>378</v>
      </c>
    </row>
    <row r="6" spans="1:20" ht="22.9" customHeight="1">
      <c r="A6" s="13"/>
      <c r="B6" s="13"/>
      <c r="C6" s="13"/>
      <c r="D6" s="13"/>
      <c r="E6" s="13" t="s">
        <v>136</v>
      </c>
      <c r="F6" s="21">
        <f>SUM(F7)</f>
        <v>72.28</v>
      </c>
      <c r="G6" s="21">
        <f t="shared" ref="G6:T6" si="0">SUM(G7)</f>
        <v>72.28</v>
      </c>
      <c r="H6" s="21">
        <f t="shared" si="0"/>
        <v>72.28</v>
      </c>
      <c r="I6" s="21">
        <f t="shared" si="0"/>
        <v>0</v>
      </c>
      <c r="J6" s="21">
        <f t="shared" si="0"/>
        <v>0</v>
      </c>
      <c r="K6" s="21">
        <f t="shared" si="0"/>
        <v>0</v>
      </c>
      <c r="L6" s="21">
        <f t="shared" si="0"/>
        <v>0</v>
      </c>
      <c r="M6" s="21">
        <f t="shared" si="0"/>
        <v>0</v>
      </c>
      <c r="N6" s="21">
        <f t="shared" si="0"/>
        <v>0</v>
      </c>
      <c r="O6" s="21">
        <f t="shared" si="0"/>
        <v>0</v>
      </c>
      <c r="P6" s="21">
        <f t="shared" si="0"/>
        <v>0</v>
      </c>
      <c r="Q6" s="21">
        <f t="shared" si="0"/>
        <v>0</v>
      </c>
      <c r="R6" s="21">
        <f t="shared" si="0"/>
        <v>0</v>
      </c>
      <c r="S6" s="21">
        <f t="shared" si="0"/>
        <v>0</v>
      </c>
      <c r="T6" s="21">
        <f t="shared" si="0"/>
        <v>0</v>
      </c>
    </row>
    <row r="7" spans="1:20" ht="22.9" customHeight="1">
      <c r="A7" s="13"/>
      <c r="B7" s="13"/>
      <c r="C7" s="13"/>
      <c r="D7" s="11" t="s">
        <v>154</v>
      </c>
      <c r="E7" s="11" t="s">
        <v>155</v>
      </c>
      <c r="F7" s="21">
        <f>SUM(F8)</f>
        <v>72.28</v>
      </c>
      <c r="G7" s="21">
        <f t="shared" ref="G7:T7" si="1">SUM(G8)</f>
        <v>72.28</v>
      </c>
      <c r="H7" s="21">
        <f t="shared" si="1"/>
        <v>72.28</v>
      </c>
      <c r="I7" s="21">
        <f t="shared" si="1"/>
        <v>0</v>
      </c>
      <c r="J7" s="21">
        <f t="shared" si="1"/>
        <v>0</v>
      </c>
      <c r="K7" s="21">
        <f t="shared" si="1"/>
        <v>0</v>
      </c>
      <c r="L7" s="21">
        <f t="shared" si="1"/>
        <v>0</v>
      </c>
      <c r="M7" s="21">
        <f t="shared" si="1"/>
        <v>0</v>
      </c>
      <c r="N7" s="21">
        <f t="shared" si="1"/>
        <v>0</v>
      </c>
      <c r="O7" s="21">
        <f t="shared" si="1"/>
        <v>0</v>
      </c>
      <c r="P7" s="21">
        <f t="shared" si="1"/>
        <v>0</v>
      </c>
      <c r="Q7" s="21">
        <f t="shared" si="1"/>
        <v>0</v>
      </c>
      <c r="R7" s="21">
        <f t="shared" si="1"/>
        <v>0</v>
      </c>
      <c r="S7" s="21">
        <f t="shared" si="1"/>
        <v>0</v>
      </c>
      <c r="T7" s="21">
        <f t="shared" si="1"/>
        <v>0</v>
      </c>
    </row>
    <row r="8" spans="1:20" ht="22.9" customHeight="1">
      <c r="A8" s="13"/>
      <c r="B8" s="13"/>
      <c r="C8" s="13"/>
      <c r="D8" s="11">
        <v>127016</v>
      </c>
      <c r="E8" s="11" t="s">
        <v>156</v>
      </c>
      <c r="F8" s="21">
        <f>SUM(F9)</f>
        <v>72.28</v>
      </c>
      <c r="G8" s="21">
        <f t="shared" ref="G8:T8" si="2">SUM(G9)</f>
        <v>72.28</v>
      </c>
      <c r="H8" s="21">
        <f t="shared" si="2"/>
        <v>72.28</v>
      </c>
      <c r="I8" s="21">
        <f t="shared" si="2"/>
        <v>0</v>
      </c>
      <c r="J8" s="21">
        <f t="shared" si="2"/>
        <v>0</v>
      </c>
      <c r="K8" s="21">
        <f t="shared" si="2"/>
        <v>0</v>
      </c>
      <c r="L8" s="21">
        <f t="shared" si="2"/>
        <v>0</v>
      </c>
      <c r="M8" s="21">
        <f t="shared" si="2"/>
        <v>0</v>
      </c>
      <c r="N8" s="21">
        <f t="shared" si="2"/>
        <v>0</v>
      </c>
      <c r="O8" s="21">
        <f t="shared" si="2"/>
        <v>0</v>
      </c>
      <c r="P8" s="21">
        <f t="shared" si="2"/>
        <v>0</v>
      </c>
      <c r="Q8" s="21">
        <f t="shared" si="2"/>
        <v>0</v>
      </c>
      <c r="R8" s="21">
        <f t="shared" si="2"/>
        <v>0</v>
      </c>
      <c r="S8" s="21">
        <f t="shared" si="2"/>
        <v>0</v>
      </c>
      <c r="T8" s="21">
        <f t="shared" si="2"/>
        <v>0</v>
      </c>
    </row>
    <row r="9" spans="1:20" ht="22.5" customHeight="1">
      <c r="A9" s="53">
        <v>205</v>
      </c>
      <c r="B9" s="53"/>
      <c r="C9" s="53"/>
      <c r="D9" s="54"/>
      <c r="E9" s="52" t="s">
        <v>234</v>
      </c>
      <c r="F9" s="15">
        <f>SUM(G9,R9)</f>
        <v>72.28</v>
      </c>
      <c r="G9" s="19">
        <f>SUM(H9:Q9)</f>
        <v>72.28</v>
      </c>
      <c r="H9" s="19">
        <v>72.28</v>
      </c>
      <c r="I9" s="19"/>
      <c r="J9" s="19"/>
      <c r="K9" s="19"/>
      <c r="L9" s="19"/>
      <c r="M9" s="19"/>
      <c r="N9" s="19"/>
      <c r="O9" s="19"/>
      <c r="P9" s="19"/>
      <c r="Q9" s="19"/>
      <c r="R9" s="21">
        <f>SUM(S9:T9)</f>
        <v>0</v>
      </c>
      <c r="S9" s="19"/>
      <c r="T9" s="19"/>
    </row>
    <row r="10" spans="1:20" ht="22.5" customHeight="1">
      <c r="A10" s="53">
        <v>205</v>
      </c>
      <c r="B10" s="53" t="s">
        <v>174</v>
      </c>
      <c r="C10" s="53"/>
      <c r="D10" s="54"/>
      <c r="E10" s="52" t="s">
        <v>370</v>
      </c>
      <c r="F10" s="50">
        <f t="shared" ref="F10:F11" si="3">SUM(G10,R10)</f>
        <v>72.28</v>
      </c>
      <c r="G10" s="19">
        <f t="shared" ref="G10:G11" si="4">SUM(H10:Q10)</f>
        <v>72.28</v>
      </c>
      <c r="H10" s="19">
        <v>72.28</v>
      </c>
      <c r="I10" s="19"/>
      <c r="J10" s="19"/>
      <c r="K10" s="19"/>
      <c r="L10" s="19"/>
      <c r="M10" s="19"/>
      <c r="N10" s="19"/>
      <c r="O10" s="19"/>
      <c r="P10" s="19"/>
      <c r="Q10" s="19"/>
      <c r="R10" s="21">
        <f t="shared" ref="R10:R11" si="5">SUM(S10:T10)</f>
        <v>0</v>
      </c>
      <c r="S10" s="19"/>
      <c r="T10" s="19"/>
    </row>
    <row r="11" spans="1:20" ht="22.5" customHeight="1">
      <c r="A11" s="53">
        <v>205</v>
      </c>
      <c r="B11" s="53" t="s">
        <v>174</v>
      </c>
      <c r="C11" s="53">
        <v>99</v>
      </c>
      <c r="D11" s="54">
        <v>127001</v>
      </c>
      <c r="E11" s="52" t="s">
        <v>178</v>
      </c>
      <c r="F11" s="50">
        <f t="shared" si="3"/>
        <v>72.28</v>
      </c>
      <c r="G11" s="19">
        <f t="shared" si="4"/>
        <v>72.28</v>
      </c>
      <c r="H11" s="19">
        <v>72.28</v>
      </c>
      <c r="I11" s="19"/>
      <c r="J11" s="19"/>
      <c r="K11" s="19"/>
      <c r="L11" s="19"/>
      <c r="M11" s="19"/>
      <c r="N11" s="19"/>
      <c r="O11" s="19"/>
      <c r="P11" s="19"/>
      <c r="Q11" s="19"/>
      <c r="R11" s="21">
        <f t="shared" si="5"/>
        <v>0</v>
      </c>
      <c r="S11" s="19"/>
      <c r="T11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abSelected="1" topLeftCell="E1" workbookViewId="0">
      <selection activeCell="G9" sqref="G9:AG12"/>
    </sheetView>
  </sheetViews>
  <sheetFormatPr defaultColWidth="10" defaultRowHeight="13.5"/>
  <cols>
    <col min="1" max="1" width="5.25" style="1" customWidth="1"/>
    <col min="2" max="2" width="5.625" style="1" customWidth="1"/>
    <col min="3" max="3" width="5.875" style="1" customWidth="1"/>
    <col min="4" max="4" width="10.125" style="1" customWidth="1"/>
    <col min="5" max="5" width="18.125" style="1" customWidth="1"/>
    <col min="6" max="6" width="10.75" style="1" customWidth="1"/>
    <col min="7" max="33" width="7.125" style="1" customWidth="1"/>
    <col min="34" max="35" width="9.75" style="1" customWidth="1"/>
    <col min="36" max="16384" width="10" style="1"/>
  </cols>
  <sheetData>
    <row r="1" spans="1:33" ht="13.9" customHeight="1">
      <c r="A1" s="2"/>
      <c r="F1" s="2"/>
      <c r="AF1" s="63" t="s">
        <v>392</v>
      </c>
      <c r="AG1" s="63"/>
    </row>
    <row r="2" spans="1:33" ht="43.9" customHeight="1">
      <c r="A2" s="64" t="s">
        <v>20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spans="1:33" ht="24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1" t="s">
        <v>32</v>
      </c>
      <c r="AG3" s="61"/>
    </row>
    <row r="4" spans="1:33" ht="24.95" customHeight="1">
      <c r="A4" s="62" t="s">
        <v>158</v>
      </c>
      <c r="B4" s="62"/>
      <c r="C4" s="62"/>
      <c r="D4" s="62" t="s">
        <v>191</v>
      </c>
      <c r="E4" s="62" t="s">
        <v>192</v>
      </c>
      <c r="F4" s="62" t="s">
        <v>393</v>
      </c>
      <c r="G4" s="62" t="s">
        <v>346</v>
      </c>
      <c r="H4" s="62" t="s">
        <v>347</v>
      </c>
      <c r="I4" s="62" t="s">
        <v>348</v>
      </c>
      <c r="J4" s="62" t="s">
        <v>349</v>
      </c>
      <c r="K4" s="62" t="s">
        <v>350</v>
      </c>
      <c r="L4" s="62" t="s">
        <v>351</v>
      </c>
      <c r="M4" s="62" t="s">
        <v>352</v>
      </c>
      <c r="N4" s="62" t="s">
        <v>353</v>
      </c>
      <c r="O4" s="62" t="s">
        <v>354</v>
      </c>
      <c r="P4" s="62" t="s">
        <v>355</v>
      </c>
      <c r="Q4" s="62" t="s">
        <v>356</v>
      </c>
      <c r="R4" s="62" t="s">
        <v>390</v>
      </c>
      <c r="S4" s="62" t="s">
        <v>358</v>
      </c>
      <c r="T4" s="62" t="s">
        <v>359</v>
      </c>
      <c r="U4" s="62" t="s">
        <v>360</v>
      </c>
      <c r="V4" s="62" t="s">
        <v>361</v>
      </c>
      <c r="W4" s="62" t="s">
        <v>362</v>
      </c>
      <c r="X4" s="62" t="s">
        <v>363</v>
      </c>
      <c r="Y4" s="62" t="s">
        <v>364</v>
      </c>
      <c r="Z4" s="62" t="s">
        <v>365</v>
      </c>
      <c r="AA4" s="62" t="s">
        <v>366</v>
      </c>
      <c r="AB4" s="62" t="s">
        <v>316</v>
      </c>
      <c r="AC4" s="62" t="s">
        <v>317</v>
      </c>
      <c r="AD4" s="62" t="s">
        <v>318</v>
      </c>
      <c r="AE4" s="62" t="s">
        <v>319</v>
      </c>
      <c r="AF4" s="62" t="s">
        <v>367</v>
      </c>
      <c r="AG4" s="62" t="s">
        <v>391</v>
      </c>
    </row>
    <row r="5" spans="1:33" ht="21.6" customHeight="1">
      <c r="A5" s="10" t="s">
        <v>166</v>
      </c>
      <c r="B5" s="10" t="s">
        <v>167</v>
      </c>
      <c r="C5" s="10" t="s">
        <v>168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</row>
    <row r="6" spans="1:33" ht="22.9" customHeight="1">
      <c r="A6" s="17"/>
      <c r="B6" s="4"/>
      <c r="C6" s="4"/>
      <c r="D6" s="14"/>
      <c r="E6" s="14" t="s">
        <v>136</v>
      </c>
      <c r="F6" s="21">
        <f>SUM(F7)</f>
        <v>72.28</v>
      </c>
      <c r="G6" s="21">
        <f t="shared" ref="G6:AG6" si="0">SUM(G7)</f>
        <v>0</v>
      </c>
      <c r="H6" s="21">
        <f t="shared" si="0"/>
        <v>0</v>
      </c>
      <c r="I6" s="21">
        <f t="shared" si="0"/>
        <v>0</v>
      </c>
      <c r="J6" s="21">
        <f t="shared" si="0"/>
        <v>0</v>
      </c>
      <c r="K6" s="21">
        <f t="shared" si="0"/>
        <v>0</v>
      </c>
      <c r="L6" s="21">
        <f t="shared" si="0"/>
        <v>0</v>
      </c>
      <c r="M6" s="21">
        <f t="shared" si="0"/>
        <v>0</v>
      </c>
      <c r="N6" s="21">
        <f t="shared" si="0"/>
        <v>0</v>
      </c>
      <c r="O6" s="21">
        <f t="shared" si="0"/>
        <v>0</v>
      </c>
      <c r="P6" s="21">
        <f t="shared" si="0"/>
        <v>0</v>
      </c>
      <c r="Q6" s="21">
        <f t="shared" si="0"/>
        <v>0</v>
      </c>
      <c r="R6" s="21">
        <f t="shared" si="0"/>
        <v>0</v>
      </c>
      <c r="S6" s="21">
        <f t="shared" si="0"/>
        <v>0</v>
      </c>
      <c r="T6" s="21">
        <f t="shared" si="0"/>
        <v>0</v>
      </c>
      <c r="U6" s="21">
        <f t="shared" si="0"/>
        <v>0</v>
      </c>
      <c r="V6" s="21">
        <f t="shared" si="0"/>
        <v>0</v>
      </c>
      <c r="W6" s="21">
        <f t="shared" si="0"/>
        <v>0</v>
      </c>
      <c r="X6" s="21">
        <f t="shared" si="0"/>
        <v>0</v>
      </c>
      <c r="Y6" s="21">
        <f t="shared" si="0"/>
        <v>0</v>
      </c>
      <c r="Z6" s="21">
        <f t="shared" si="0"/>
        <v>0</v>
      </c>
      <c r="AA6" s="21">
        <f t="shared" si="0"/>
        <v>0</v>
      </c>
      <c r="AB6" s="21">
        <f t="shared" si="0"/>
        <v>28.91</v>
      </c>
      <c r="AC6" s="21">
        <f t="shared" si="0"/>
        <v>43.37</v>
      </c>
      <c r="AD6" s="21">
        <f t="shared" si="0"/>
        <v>0</v>
      </c>
      <c r="AE6" s="21">
        <f t="shared" si="0"/>
        <v>0</v>
      </c>
      <c r="AF6" s="21">
        <f t="shared" si="0"/>
        <v>0</v>
      </c>
      <c r="AG6" s="21">
        <f t="shared" si="0"/>
        <v>0</v>
      </c>
    </row>
    <row r="7" spans="1:33" ht="22.9" customHeight="1">
      <c r="A7" s="13"/>
      <c r="B7" s="13"/>
      <c r="C7" s="13"/>
      <c r="D7" s="11" t="s">
        <v>154</v>
      </c>
      <c r="E7" s="11" t="s">
        <v>155</v>
      </c>
      <c r="F7" s="21">
        <f>SUM(F8)</f>
        <v>72.28</v>
      </c>
      <c r="G7" s="21">
        <f t="shared" ref="G7:AG7" si="1">SUM(G8)</f>
        <v>0</v>
      </c>
      <c r="H7" s="21">
        <f t="shared" si="1"/>
        <v>0</v>
      </c>
      <c r="I7" s="21">
        <f t="shared" si="1"/>
        <v>0</v>
      </c>
      <c r="J7" s="21">
        <f t="shared" si="1"/>
        <v>0</v>
      </c>
      <c r="K7" s="21">
        <f t="shared" si="1"/>
        <v>0</v>
      </c>
      <c r="L7" s="21">
        <f t="shared" si="1"/>
        <v>0</v>
      </c>
      <c r="M7" s="21">
        <f t="shared" si="1"/>
        <v>0</v>
      </c>
      <c r="N7" s="21">
        <f t="shared" si="1"/>
        <v>0</v>
      </c>
      <c r="O7" s="21">
        <f t="shared" si="1"/>
        <v>0</v>
      </c>
      <c r="P7" s="21">
        <f t="shared" si="1"/>
        <v>0</v>
      </c>
      <c r="Q7" s="21">
        <f t="shared" si="1"/>
        <v>0</v>
      </c>
      <c r="R7" s="21">
        <f t="shared" si="1"/>
        <v>0</v>
      </c>
      <c r="S7" s="21">
        <f t="shared" si="1"/>
        <v>0</v>
      </c>
      <c r="T7" s="21">
        <f t="shared" si="1"/>
        <v>0</v>
      </c>
      <c r="U7" s="21">
        <f t="shared" si="1"/>
        <v>0</v>
      </c>
      <c r="V7" s="21">
        <f t="shared" si="1"/>
        <v>0</v>
      </c>
      <c r="W7" s="21">
        <f t="shared" si="1"/>
        <v>0</v>
      </c>
      <c r="X7" s="21">
        <f t="shared" si="1"/>
        <v>0</v>
      </c>
      <c r="Y7" s="21">
        <f t="shared" si="1"/>
        <v>0</v>
      </c>
      <c r="Z7" s="21">
        <f t="shared" si="1"/>
        <v>0</v>
      </c>
      <c r="AA7" s="21">
        <f t="shared" si="1"/>
        <v>0</v>
      </c>
      <c r="AB7" s="21">
        <f t="shared" si="1"/>
        <v>28.91</v>
      </c>
      <c r="AC7" s="21">
        <f t="shared" si="1"/>
        <v>43.37</v>
      </c>
      <c r="AD7" s="21">
        <f t="shared" si="1"/>
        <v>0</v>
      </c>
      <c r="AE7" s="21">
        <f t="shared" si="1"/>
        <v>0</v>
      </c>
      <c r="AF7" s="21">
        <f t="shared" si="1"/>
        <v>0</v>
      </c>
      <c r="AG7" s="21">
        <f t="shared" si="1"/>
        <v>0</v>
      </c>
    </row>
    <row r="8" spans="1:33" ht="22.9" customHeight="1">
      <c r="A8" s="13"/>
      <c r="B8" s="13"/>
      <c r="C8" s="13"/>
      <c r="D8" s="11">
        <v>127016</v>
      </c>
      <c r="E8" s="11" t="s">
        <v>156</v>
      </c>
      <c r="F8" s="21">
        <f>SUM(F9)</f>
        <v>72.28</v>
      </c>
      <c r="G8" s="21">
        <f t="shared" ref="G8:AG8" si="2">SUM(G9)</f>
        <v>0</v>
      </c>
      <c r="H8" s="21">
        <f t="shared" si="2"/>
        <v>0</v>
      </c>
      <c r="I8" s="21">
        <f t="shared" si="2"/>
        <v>0</v>
      </c>
      <c r="J8" s="21">
        <f t="shared" si="2"/>
        <v>0</v>
      </c>
      <c r="K8" s="21">
        <f t="shared" si="2"/>
        <v>0</v>
      </c>
      <c r="L8" s="21">
        <f t="shared" si="2"/>
        <v>0</v>
      </c>
      <c r="M8" s="21">
        <f t="shared" si="2"/>
        <v>0</v>
      </c>
      <c r="N8" s="21">
        <f t="shared" si="2"/>
        <v>0</v>
      </c>
      <c r="O8" s="21">
        <f t="shared" si="2"/>
        <v>0</v>
      </c>
      <c r="P8" s="21">
        <f t="shared" si="2"/>
        <v>0</v>
      </c>
      <c r="Q8" s="21">
        <f t="shared" si="2"/>
        <v>0</v>
      </c>
      <c r="R8" s="21">
        <f t="shared" si="2"/>
        <v>0</v>
      </c>
      <c r="S8" s="21">
        <f t="shared" si="2"/>
        <v>0</v>
      </c>
      <c r="T8" s="21">
        <f t="shared" si="2"/>
        <v>0</v>
      </c>
      <c r="U8" s="21">
        <f t="shared" si="2"/>
        <v>0</v>
      </c>
      <c r="V8" s="21">
        <f t="shared" si="2"/>
        <v>0</v>
      </c>
      <c r="W8" s="21">
        <f t="shared" si="2"/>
        <v>0</v>
      </c>
      <c r="X8" s="21">
        <f t="shared" si="2"/>
        <v>0</v>
      </c>
      <c r="Y8" s="21">
        <f t="shared" si="2"/>
        <v>0</v>
      </c>
      <c r="Z8" s="21">
        <f t="shared" si="2"/>
        <v>0</v>
      </c>
      <c r="AA8" s="21">
        <f t="shared" si="2"/>
        <v>0</v>
      </c>
      <c r="AB8" s="21">
        <f t="shared" si="2"/>
        <v>28.91</v>
      </c>
      <c r="AC8" s="21">
        <f t="shared" si="2"/>
        <v>43.37</v>
      </c>
      <c r="AD8" s="21">
        <f t="shared" si="2"/>
        <v>0</v>
      </c>
      <c r="AE8" s="21">
        <f t="shared" si="2"/>
        <v>0</v>
      </c>
      <c r="AF8" s="21">
        <f t="shared" si="2"/>
        <v>0</v>
      </c>
      <c r="AG8" s="21">
        <f t="shared" si="2"/>
        <v>0</v>
      </c>
    </row>
    <row r="9" spans="1:33" ht="22.9" customHeight="1">
      <c r="A9" s="88">
        <v>205</v>
      </c>
      <c r="B9" s="88"/>
      <c r="C9" s="88"/>
      <c r="D9" s="86"/>
      <c r="E9" s="89" t="s">
        <v>234</v>
      </c>
      <c r="F9" s="19">
        <f>SUM(G9:AG9)</f>
        <v>72.28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>
        <v>28.91</v>
      </c>
      <c r="AC9" s="19">
        <v>43.37</v>
      </c>
      <c r="AD9" s="19"/>
      <c r="AE9" s="19"/>
      <c r="AF9" s="19"/>
      <c r="AG9" s="19"/>
    </row>
    <row r="10" spans="1:33" ht="22.9" customHeight="1">
      <c r="A10" s="90">
        <v>205</v>
      </c>
      <c r="B10" s="91" t="s">
        <v>174</v>
      </c>
      <c r="C10" s="88"/>
      <c r="D10" s="86"/>
      <c r="E10" s="92" t="s">
        <v>370</v>
      </c>
      <c r="F10" s="19">
        <f t="shared" ref="F10:F11" si="3">SUM(G10:AG10)</f>
        <v>72.28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>
        <v>28.91</v>
      </c>
      <c r="AC10" s="19">
        <v>43.37</v>
      </c>
      <c r="AD10" s="19"/>
      <c r="AE10" s="19"/>
      <c r="AF10" s="19"/>
      <c r="AG10" s="19"/>
    </row>
    <row r="11" spans="1:33" ht="22.9" customHeight="1">
      <c r="A11" s="87" t="s">
        <v>169</v>
      </c>
      <c r="B11" s="87" t="s">
        <v>174</v>
      </c>
      <c r="C11" s="87" t="s">
        <v>171</v>
      </c>
      <c r="D11" s="85" t="s">
        <v>208</v>
      </c>
      <c r="E11" s="84" t="s">
        <v>178</v>
      </c>
      <c r="F11" s="19">
        <f t="shared" si="3"/>
        <v>72.28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>
        <v>28.91</v>
      </c>
      <c r="AC11" s="19">
        <v>43.37</v>
      </c>
      <c r="AD11" s="19"/>
      <c r="AE11" s="19"/>
      <c r="AF11" s="19"/>
      <c r="AG11" s="19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A9" sqref="A9"/>
    </sheetView>
  </sheetViews>
  <sheetFormatPr defaultColWidth="10" defaultRowHeight="13.5"/>
  <cols>
    <col min="1" max="1" width="12.875" style="1" customWidth="1"/>
    <col min="2" max="2" width="29.75" style="1" customWidth="1"/>
    <col min="3" max="3" width="20.75" style="1" customWidth="1"/>
    <col min="4" max="4" width="12.375" style="1" customWidth="1"/>
    <col min="5" max="5" width="10.375" style="1" customWidth="1"/>
    <col min="6" max="6" width="14.125" style="1" customWidth="1"/>
    <col min="7" max="8" width="13.7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63" t="s">
        <v>394</v>
      </c>
      <c r="H1" s="63"/>
    </row>
    <row r="2" spans="1:8" ht="33.6" customHeight="1">
      <c r="A2" s="64" t="s">
        <v>21</v>
      </c>
      <c r="B2" s="64"/>
      <c r="C2" s="64"/>
      <c r="D2" s="64"/>
      <c r="E2" s="64"/>
      <c r="F2" s="64"/>
      <c r="G2" s="64"/>
      <c r="H2" s="64"/>
    </row>
    <row r="3" spans="1:8" ht="24.2" customHeight="1">
      <c r="A3" s="60" t="s">
        <v>31</v>
      </c>
      <c r="B3" s="60"/>
      <c r="C3" s="60"/>
      <c r="D3" s="60"/>
      <c r="E3" s="60"/>
      <c r="F3" s="60"/>
      <c r="G3" s="60"/>
      <c r="H3" s="9" t="s">
        <v>32</v>
      </c>
    </row>
    <row r="4" spans="1:8" ht="23.25" customHeight="1">
      <c r="A4" s="62" t="s">
        <v>395</v>
      </c>
      <c r="B4" s="62" t="s">
        <v>396</v>
      </c>
      <c r="C4" s="62" t="s">
        <v>397</v>
      </c>
      <c r="D4" s="62" t="s">
        <v>398</v>
      </c>
      <c r="E4" s="62" t="s">
        <v>399</v>
      </c>
      <c r="F4" s="62"/>
      <c r="G4" s="62"/>
      <c r="H4" s="62" t="s">
        <v>400</v>
      </c>
    </row>
    <row r="5" spans="1:8" ht="25.9" customHeight="1">
      <c r="A5" s="62"/>
      <c r="B5" s="62"/>
      <c r="C5" s="62"/>
      <c r="D5" s="62"/>
      <c r="E5" s="10" t="s">
        <v>138</v>
      </c>
      <c r="F5" s="10" t="s">
        <v>401</v>
      </c>
      <c r="G5" s="10" t="s">
        <v>402</v>
      </c>
      <c r="H5" s="62"/>
    </row>
    <row r="6" spans="1:8" ht="22.9" customHeight="1">
      <c r="A6" s="13"/>
      <c r="B6" s="13" t="s">
        <v>136</v>
      </c>
      <c r="C6" s="12">
        <f t="shared" ref="C6:H6" si="0">SUM(C7)</f>
        <v>0</v>
      </c>
      <c r="D6" s="12">
        <f t="shared" si="0"/>
        <v>0</v>
      </c>
      <c r="E6" s="12">
        <f t="shared" si="0"/>
        <v>0</v>
      </c>
      <c r="F6" s="12">
        <f t="shared" si="0"/>
        <v>0</v>
      </c>
      <c r="G6" s="12">
        <f t="shared" si="0"/>
        <v>0</v>
      </c>
      <c r="H6" s="12">
        <f t="shared" si="0"/>
        <v>0</v>
      </c>
    </row>
    <row r="7" spans="1:8" ht="22.9" customHeight="1">
      <c r="A7" s="11" t="s">
        <v>154</v>
      </c>
      <c r="B7" s="11" t="s">
        <v>155</v>
      </c>
      <c r="C7" s="12">
        <f t="shared" ref="C7:H7" si="1">SUM(C8)</f>
        <v>0</v>
      </c>
      <c r="D7" s="12">
        <f t="shared" si="1"/>
        <v>0</v>
      </c>
      <c r="E7" s="12">
        <f t="shared" si="1"/>
        <v>0</v>
      </c>
      <c r="F7" s="12">
        <f t="shared" si="1"/>
        <v>0</v>
      </c>
      <c r="G7" s="12">
        <f t="shared" si="1"/>
        <v>0</v>
      </c>
      <c r="H7" s="12">
        <f t="shared" si="1"/>
        <v>0</v>
      </c>
    </row>
    <row r="8" spans="1:8" ht="22.9" customHeight="1">
      <c r="A8" s="18">
        <v>127016</v>
      </c>
      <c r="B8" s="18" t="s">
        <v>156</v>
      </c>
      <c r="C8" s="19">
        <f>SUM(D8,E8,H8)</f>
        <v>0</v>
      </c>
      <c r="D8" s="19"/>
      <c r="E8" s="15">
        <f>SUM(F8:G8)</f>
        <v>0</v>
      </c>
      <c r="F8" s="19"/>
      <c r="G8" s="19"/>
      <c r="H8" s="19"/>
    </row>
    <row r="9" spans="1:8">
      <c r="A9" s="1" t="s">
        <v>403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style="1" customWidth="1"/>
    <col min="2" max="2" width="24.875" style="1" customWidth="1"/>
    <col min="3" max="3" width="16.125" style="1" customWidth="1"/>
    <col min="4" max="4" width="12.875" style="1" customWidth="1"/>
    <col min="5" max="5" width="12.75" style="1" customWidth="1"/>
    <col min="6" max="6" width="13.875" style="1" customWidth="1"/>
    <col min="7" max="7" width="14.125" style="1" customWidth="1"/>
    <col min="8" max="8" width="16.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63" t="s">
        <v>404</v>
      </c>
      <c r="H1" s="63"/>
    </row>
    <row r="2" spans="1:8" ht="38.85" customHeight="1">
      <c r="A2" s="64" t="s">
        <v>22</v>
      </c>
      <c r="B2" s="64"/>
      <c r="C2" s="64"/>
      <c r="D2" s="64"/>
      <c r="E2" s="64"/>
      <c r="F2" s="64"/>
      <c r="G2" s="64"/>
      <c r="H2" s="64"/>
    </row>
    <row r="3" spans="1:8" ht="24.2" customHeight="1">
      <c r="A3" s="60" t="s">
        <v>31</v>
      </c>
      <c r="B3" s="60"/>
      <c r="C3" s="60"/>
      <c r="D3" s="60"/>
      <c r="E3" s="60"/>
      <c r="F3" s="60"/>
      <c r="G3" s="60"/>
      <c r="H3" s="9" t="s">
        <v>32</v>
      </c>
    </row>
    <row r="4" spans="1:8" ht="23.25" customHeight="1">
      <c r="A4" s="62" t="s">
        <v>159</v>
      </c>
      <c r="B4" s="62" t="s">
        <v>160</v>
      </c>
      <c r="C4" s="62" t="s">
        <v>136</v>
      </c>
      <c r="D4" s="62" t="s">
        <v>405</v>
      </c>
      <c r="E4" s="62"/>
      <c r="F4" s="62"/>
      <c r="G4" s="62"/>
      <c r="H4" s="62" t="s">
        <v>162</v>
      </c>
    </row>
    <row r="5" spans="1:8" ht="19.899999999999999" customHeight="1">
      <c r="A5" s="62"/>
      <c r="B5" s="62"/>
      <c r="C5" s="62"/>
      <c r="D5" s="62" t="s">
        <v>138</v>
      </c>
      <c r="E5" s="62" t="s">
        <v>232</v>
      </c>
      <c r="F5" s="62"/>
      <c r="G5" s="62" t="s">
        <v>233</v>
      </c>
      <c r="H5" s="62"/>
    </row>
    <row r="6" spans="1:8" ht="27.6" customHeight="1">
      <c r="A6" s="62"/>
      <c r="B6" s="62"/>
      <c r="C6" s="62"/>
      <c r="D6" s="62"/>
      <c r="E6" s="10" t="s">
        <v>211</v>
      </c>
      <c r="F6" s="10" t="s">
        <v>202</v>
      </c>
      <c r="G6" s="62"/>
      <c r="H6" s="62"/>
    </row>
    <row r="7" spans="1:8" ht="22.9" customHeight="1">
      <c r="A7" s="13"/>
      <c r="B7" s="17" t="s">
        <v>136</v>
      </c>
      <c r="C7" s="12">
        <v>0</v>
      </c>
      <c r="D7" s="12"/>
      <c r="E7" s="12"/>
      <c r="F7" s="12"/>
      <c r="G7" s="12"/>
      <c r="H7" s="12"/>
    </row>
    <row r="8" spans="1:8" ht="22.9" customHeight="1">
      <c r="A8" s="11"/>
      <c r="B8" s="11"/>
      <c r="C8" s="12"/>
      <c r="D8" s="12"/>
      <c r="E8" s="12"/>
      <c r="F8" s="12"/>
      <c r="G8" s="12"/>
      <c r="H8" s="12"/>
    </row>
    <row r="9" spans="1:8" ht="22.9" customHeight="1">
      <c r="A9" s="11"/>
      <c r="B9" s="11"/>
      <c r="C9" s="12"/>
      <c r="D9" s="12"/>
      <c r="E9" s="12"/>
      <c r="F9" s="12"/>
      <c r="G9" s="12"/>
      <c r="H9" s="12"/>
    </row>
    <row r="10" spans="1:8" ht="22.9" customHeight="1">
      <c r="A10" s="11"/>
      <c r="B10" s="11"/>
      <c r="C10" s="12"/>
      <c r="D10" s="12"/>
      <c r="E10" s="12"/>
      <c r="F10" s="12"/>
      <c r="G10" s="12"/>
      <c r="H10" s="12"/>
    </row>
    <row r="11" spans="1:8" ht="22.9" customHeight="1">
      <c r="A11" s="11"/>
      <c r="B11" s="11"/>
      <c r="C11" s="12"/>
      <c r="D11" s="12"/>
      <c r="E11" s="12"/>
      <c r="F11" s="12"/>
      <c r="G11" s="12"/>
      <c r="H11" s="12"/>
    </row>
    <row r="12" spans="1:8" ht="22.9" customHeight="1">
      <c r="A12" s="18"/>
      <c r="B12" s="18"/>
      <c r="C12" s="15"/>
      <c r="D12" s="15"/>
      <c r="E12" s="19"/>
      <c r="F12" s="19"/>
      <c r="G12" s="19"/>
      <c r="H12" s="19"/>
    </row>
    <row r="13" spans="1:8">
      <c r="A13" s="1" t="s">
        <v>403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5" workbookViewId="0">
      <selection activeCell="C22" sqref="C22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65" customHeight="1">
      <c r="A1" s="43"/>
      <c r="B1" s="58" t="s">
        <v>4</v>
      </c>
      <c r="C1" s="58"/>
    </row>
    <row r="2" spans="1:3" ht="25.15" customHeight="1">
      <c r="B2" s="58"/>
      <c r="C2" s="58"/>
    </row>
    <row r="3" spans="1:3" ht="31.15" customHeight="1">
      <c r="B3" s="57" t="s">
        <v>5</v>
      </c>
      <c r="C3" s="57"/>
    </row>
    <row r="4" spans="1:3" ht="32.65" customHeight="1">
      <c r="B4" s="44">
        <v>1</v>
      </c>
      <c r="C4" s="45" t="s">
        <v>6</v>
      </c>
    </row>
    <row r="5" spans="1:3" ht="32.65" customHeight="1">
      <c r="B5" s="44">
        <v>2</v>
      </c>
      <c r="C5" s="46" t="s">
        <v>7</v>
      </c>
    </row>
    <row r="6" spans="1:3" ht="32.65" customHeight="1">
      <c r="B6" s="44">
        <v>3</v>
      </c>
      <c r="C6" s="45" t="s">
        <v>8</v>
      </c>
    </row>
    <row r="7" spans="1:3" ht="32.65" customHeight="1">
      <c r="B7" s="44">
        <v>4</v>
      </c>
      <c r="C7" s="45" t="s">
        <v>9</v>
      </c>
    </row>
    <row r="8" spans="1:3" ht="32.65" customHeight="1">
      <c r="B8" s="44">
        <v>5</v>
      </c>
      <c r="C8" s="45" t="s">
        <v>10</v>
      </c>
    </row>
    <row r="9" spans="1:3" ht="32.65" customHeight="1">
      <c r="B9" s="44">
        <v>6</v>
      </c>
      <c r="C9" s="45" t="s">
        <v>11</v>
      </c>
    </row>
    <row r="10" spans="1:3" ht="32.65" customHeight="1">
      <c r="B10" s="44">
        <v>7</v>
      </c>
      <c r="C10" s="45" t="s">
        <v>12</v>
      </c>
    </row>
    <row r="11" spans="1:3" ht="32.65" customHeight="1">
      <c r="B11" s="44">
        <v>8</v>
      </c>
      <c r="C11" s="45" t="s">
        <v>13</v>
      </c>
    </row>
    <row r="12" spans="1:3" ht="32.65" customHeight="1">
      <c r="B12" s="44">
        <v>9</v>
      </c>
      <c r="C12" s="45" t="s">
        <v>14</v>
      </c>
    </row>
    <row r="13" spans="1:3" ht="32.65" customHeight="1">
      <c r="B13" s="44">
        <v>10</v>
      </c>
      <c r="C13" s="45" t="s">
        <v>15</v>
      </c>
    </row>
    <row r="14" spans="1:3" ht="32.65" customHeight="1">
      <c r="B14" s="44">
        <v>11</v>
      </c>
      <c r="C14" s="45" t="s">
        <v>16</v>
      </c>
    </row>
    <row r="15" spans="1:3" ht="32.65" customHeight="1">
      <c r="B15" s="44">
        <v>12</v>
      </c>
      <c r="C15" s="45" t="s">
        <v>17</v>
      </c>
    </row>
    <row r="16" spans="1:3" ht="32.65" customHeight="1">
      <c r="B16" s="44">
        <v>13</v>
      </c>
      <c r="C16" s="45" t="s">
        <v>18</v>
      </c>
    </row>
    <row r="17" spans="2:3" ht="32.65" customHeight="1">
      <c r="B17" s="44">
        <v>14</v>
      </c>
      <c r="C17" s="45" t="s">
        <v>19</v>
      </c>
    </row>
    <row r="18" spans="2:3" ht="32.65" customHeight="1">
      <c r="B18" s="44">
        <v>15</v>
      </c>
      <c r="C18" s="45" t="s">
        <v>20</v>
      </c>
    </row>
    <row r="19" spans="2:3" ht="32.65" customHeight="1">
      <c r="B19" s="44">
        <v>16</v>
      </c>
      <c r="C19" s="45" t="s">
        <v>21</v>
      </c>
    </row>
    <row r="20" spans="2:3" ht="32.65" customHeight="1">
      <c r="B20" s="44">
        <v>17</v>
      </c>
      <c r="C20" s="45" t="s">
        <v>22</v>
      </c>
    </row>
    <row r="21" spans="2:3" ht="32.65" customHeight="1">
      <c r="B21" s="44">
        <v>18</v>
      </c>
      <c r="C21" s="45" t="s">
        <v>23</v>
      </c>
    </row>
    <row r="22" spans="2:3" ht="32.65" customHeight="1">
      <c r="B22" s="44">
        <v>19</v>
      </c>
      <c r="C22" s="45" t="s">
        <v>24</v>
      </c>
    </row>
    <row r="23" spans="2:3" ht="32.65" customHeight="1">
      <c r="B23" s="44">
        <v>20</v>
      </c>
      <c r="C23" s="45" t="s">
        <v>25</v>
      </c>
    </row>
    <row r="24" spans="2:3" ht="32.65" customHeight="1">
      <c r="B24" s="44">
        <v>21</v>
      </c>
      <c r="C24" s="45" t="s">
        <v>26</v>
      </c>
    </row>
    <row r="25" spans="2:3" ht="32.65" customHeight="1">
      <c r="B25" s="44">
        <v>22</v>
      </c>
      <c r="C25" s="45" t="s">
        <v>27</v>
      </c>
    </row>
    <row r="26" spans="2:3" ht="32.65" customHeight="1">
      <c r="B26" s="44">
        <v>23</v>
      </c>
      <c r="C26" s="45" t="s">
        <v>28</v>
      </c>
    </row>
    <row r="27" spans="2:3" ht="32.65" customHeight="1">
      <c r="B27" s="44">
        <v>24</v>
      </c>
      <c r="C27" s="45" t="s">
        <v>29</v>
      </c>
    </row>
  </sheetData>
  <mergeCells count="2">
    <mergeCell ref="B3:C3"/>
    <mergeCell ref="B1:C2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style="1" customWidth="1"/>
    <col min="2" max="2" width="4.75" style="1" customWidth="1"/>
    <col min="3" max="3" width="5" style="1" customWidth="1"/>
    <col min="4" max="4" width="6.625" style="1" customWidth="1"/>
    <col min="5" max="5" width="16.375" style="1" customWidth="1"/>
    <col min="6" max="6" width="11.7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3" t="s">
        <v>406</v>
      </c>
      <c r="T1" s="63"/>
    </row>
    <row r="2" spans="1:20" ht="47.45" customHeight="1">
      <c r="A2" s="64" t="s">
        <v>23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0" ht="24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 t="s">
        <v>32</v>
      </c>
      <c r="T3" s="61"/>
    </row>
    <row r="4" spans="1:20" ht="27.6" customHeight="1">
      <c r="A4" s="62" t="s">
        <v>158</v>
      </c>
      <c r="B4" s="62"/>
      <c r="C4" s="62"/>
      <c r="D4" s="62" t="s">
        <v>191</v>
      </c>
      <c r="E4" s="62" t="s">
        <v>192</v>
      </c>
      <c r="F4" s="62" t="s">
        <v>193</v>
      </c>
      <c r="G4" s="62" t="s">
        <v>194</v>
      </c>
      <c r="H4" s="62" t="s">
        <v>195</v>
      </c>
      <c r="I4" s="62" t="s">
        <v>196</v>
      </c>
      <c r="J4" s="62" t="s">
        <v>197</v>
      </c>
      <c r="K4" s="62" t="s">
        <v>198</v>
      </c>
      <c r="L4" s="62" t="s">
        <v>199</v>
      </c>
      <c r="M4" s="62" t="s">
        <v>200</v>
      </c>
      <c r="N4" s="62" t="s">
        <v>201</v>
      </c>
      <c r="O4" s="62" t="s">
        <v>202</v>
      </c>
      <c r="P4" s="62" t="s">
        <v>203</v>
      </c>
      <c r="Q4" s="62" t="s">
        <v>204</v>
      </c>
      <c r="R4" s="62" t="s">
        <v>205</v>
      </c>
      <c r="S4" s="62" t="s">
        <v>206</v>
      </c>
      <c r="T4" s="62" t="s">
        <v>207</v>
      </c>
    </row>
    <row r="5" spans="1:20" ht="19.899999999999999" customHeight="1">
      <c r="A5" s="10" t="s">
        <v>166</v>
      </c>
      <c r="B5" s="10" t="s">
        <v>167</v>
      </c>
      <c r="C5" s="10" t="s">
        <v>168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ht="22.9" customHeight="1">
      <c r="A6" s="13"/>
      <c r="B6" s="13"/>
      <c r="C6" s="13"/>
      <c r="D6" s="13"/>
      <c r="E6" s="13" t="s">
        <v>136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2.9" customHeight="1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22.9" customHeight="1">
      <c r="A8" s="13"/>
      <c r="B8" s="13"/>
      <c r="C8" s="13"/>
      <c r="D8" s="11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22.9" customHeight="1">
      <c r="A9" s="20"/>
      <c r="B9" s="20"/>
      <c r="C9" s="20"/>
      <c r="D9" s="18"/>
      <c r="E9" s="1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>
      <c r="A10" s="1" t="s">
        <v>403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3.75" style="1" customWidth="1"/>
    <col min="2" max="3" width="3.875" style="1" customWidth="1"/>
    <col min="4" max="4" width="6.75" style="1" customWidth="1"/>
    <col min="5" max="5" width="15.875" style="1" customWidth="1"/>
    <col min="6" max="6" width="9.2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3" t="s">
        <v>407</v>
      </c>
      <c r="T1" s="63"/>
    </row>
    <row r="2" spans="1:20" ht="47.45" customHeight="1">
      <c r="A2" s="64" t="s">
        <v>24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21.6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 t="s">
        <v>32</v>
      </c>
      <c r="T3" s="61"/>
    </row>
    <row r="4" spans="1:20" ht="29.25" customHeight="1">
      <c r="A4" s="62" t="s">
        <v>158</v>
      </c>
      <c r="B4" s="62"/>
      <c r="C4" s="62"/>
      <c r="D4" s="62" t="s">
        <v>191</v>
      </c>
      <c r="E4" s="62" t="s">
        <v>192</v>
      </c>
      <c r="F4" s="62" t="s">
        <v>210</v>
      </c>
      <c r="G4" s="62" t="s">
        <v>161</v>
      </c>
      <c r="H4" s="62"/>
      <c r="I4" s="62"/>
      <c r="J4" s="62"/>
      <c r="K4" s="62" t="s">
        <v>162</v>
      </c>
      <c r="L4" s="62"/>
      <c r="M4" s="62"/>
      <c r="N4" s="62"/>
      <c r="O4" s="62"/>
      <c r="P4" s="62"/>
      <c r="Q4" s="62"/>
      <c r="R4" s="62"/>
      <c r="S4" s="62"/>
      <c r="T4" s="62"/>
    </row>
    <row r="5" spans="1:20" ht="50.1" customHeight="1">
      <c r="A5" s="10" t="s">
        <v>166</v>
      </c>
      <c r="B5" s="10" t="s">
        <v>167</v>
      </c>
      <c r="C5" s="10" t="s">
        <v>168</v>
      </c>
      <c r="D5" s="62"/>
      <c r="E5" s="62"/>
      <c r="F5" s="62"/>
      <c r="G5" s="10" t="s">
        <v>136</v>
      </c>
      <c r="H5" s="10" t="s">
        <v>211</v>
      </c>
      <c r="I5" s="10" t="s">
        <v>212</v>
      </c>
      <c r="J5" s="10" t="s">
        <v>202</v>
      </c>
      <c r="K5" s="10" t="s">
        <v>136</v>
      </c>
      <c r="L5" s="10" t="s">
        <v>214</v>
      </c>
      <c r="M5" s="10" t="s">
        <v>215</v>
      </c>
      <c r="N5" s="10" t="s">
        <v>204</v>
      </c>
      <c r="O5" s="10" t="s">
        <v>216</v>
      </c>
      <c r="P5" s="10" t="s">
        <v>217</v>
      </c>
      <c r="Q5" s="10" t="s">
        <v>218</v>
      </c>
      <c r="R5" s="10" t="s">
        <v>200</v>
      </c>
      <c r="S5" s="10" t="s">
        <v>203</v>
      </c>
      <c r="T5" s="10" t="s">
        <v>207</v>
      </c>
    </row>
    <row r="6" spans="1:20" ht="22.9" customHeight="1">
      <c r="A6" s="13"/>
      <c r="B6" s="13"/>
      <c r="C6" s="13"/>
      <c r="D6" s="13"/>
      <c r="E6" s="13" t="s">
        <v>136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2.9" customHeight="1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22.9" customHeight="1">
      <c r="A8" s="13"/>
      <c r="B8" s="13"/>
      <c r="C8" s="13"/>
      <c r="D8" s="11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22.9" customHeight="1">
      <c r="A9" s="20"/>
      <c r="B9" s="20"/>
      <c r="C9" s="20"/>
      <c r="D9" s="18"/>
      <c r="E9" s="14"/>
      <c r="F9" s="19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>
      <c r="A10" s="1" t="s">
        <v>403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style="1" customWidth="1"/>
    <col min="2" max="2" width="25.375" style="1" customWidth="1"/>
    <col min="3" max="3" width="15.375" style="1" customWidth="1"/>
    <col min="4" max="4" width="12.75" style="1" customWidth="1"/>
    <col min="5" max="5" width="16.375" style="1" customWidth="1"/>
    <col min="6" max="6" width="14.125" style="1" customWidth="1"/>
    <col min="7" max="7" width="15.375" style="1" customWidth="1"/>
    <col min="8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6" t="s">
        <v>408</v>
      </c>
    </row>
    <row r="2" spans="1:8" ht="38.85" customHeight="1">
      <c r="A2" s="64" t="s">
        <v>409</v>
      </c>
      <c r="B2" s="64"/>
      <c r="C2" s="64"/>
      <c r="D2" s="64"/>
      <c r="E2" s="64"/>
      <c r="F2" s="64"/>
      <c r="G2" s="64"/>
      <c r="H2" s="64"/>
    </row>
    <row r="3" spans="1:8" ht="24.2" customHeight="1">
      <c r="A3" s="60" t="s">
        <v>31</v>
      </c>
      <c r="B3" s="60"/>
      <c r="C3" s="60"/>
      <c r="D3" s="60"/>
      <c r="E3" s="60"/>
      <c r="F3" s="60"/>
      <c r="G3" s="60"/>
      <c r="H3" s="9" t="s">
        <v>32</v>
      </c>
    </row>
    <row r="4" spans="1:8" ht="19.899999999999999" customHeight="1">
      <c r="A4" s="62" t="s">
        <v>159</v>
      </c>
      <c r="B4" s="62" t="s">
        <v>160</v>
      </c>
      <c r="C4" s="62" t="s">
        <v>136</v>
      </c>
      <c r="D4" s="62" t="s">
        <v>410</v>
      </c>
      <c r="E4" s="62"/>
      <c r="F4" s="62"/>
      <c r="G4" s="62"/>
      <c r="H4" s="62" t="s">
        <v>162</v>
      </c>
    </row>
    <row r="5" spans="1:8" ht="23.25" customHeight="1">
      <c r="A5" s="62"/>
      <c r="B5" s="62"/>
      <c r="C5" s="62"/>
      <c r="D5" s="62" t="s">
        <v>138</v>
      </c>
      <c r="E5" s="62" t="s">
        <v>232</v>
      </c>
      <c r="F5" s="62"/>
      <c r="G5" s="62" t="s">
        <v>233</v>
      </c>
      <c r="H5" s="62"/>
    </row>
    <row r="6" spans="1:8" ht="23.25" customHeight="1">
      <c r="A6" s="62"/>
      <c r="B6" s="62"/>
      <c r="C6" s="62"/>
      <c r="D6" s="62"/>
      <c r="E6" s="10" t="s">
        <v>211</v>
      </c>
      <c r="F6" s="10" t="s">
        <v>202</v>
      </c>
      <c r="G6" s="62"/>
      <c r="H6" s="62"/>
    </row>
    <row r="7" spans="1:8" ht="22.9" customHeight="1">
      <c r="A7" s="13"/>
      <c r="B7" s="17" t="s">
        <v>136</v>
      </c>
      <c r="C7" s="12">
        <v>0</v>
      </c>
      <c r="D7" s="12"/>
      <c r="E7" s="12"/>
      <c r="F7" s="12"/>
      <c r="G7" s="12"/>
      <c r="H7" s="12"/>
    </row>
    <row r="8" spans="1:8" ht="22.9" customHeight="1">
      <c r="A8" s="11"/>
      <c r="B8" s="11"/>
      <c r="C8" s="12"/>
      <c r="D8" s="12"/>
      <c r="E8" s="12"/>
      <c r="F8" s="12"/>
      <c r="G8" s="12"/>
      <c r="H8" s="12"/>
    </row>
    <row r="9" spans="1:8" ht="22.9" customHeight="1">
      <c r="A9" s="11"/>
      <c r="B9" s="11"/>
      <c r="C9" s="12"/>
      <c r="D9" s="12"/>
      <c r="E9" s="12"/>
      <c r="F9" s="12"/>
      <c r="G9" s="12"/>
      <c r="H9" s="12"/>
    </row>
    <row r="10" spans="1:8" ht="22.9" customHeight="1">
      <c r="A10" s="11"/>
      <c r="B10" s="11"/>
      <c r="C10" s="12"/>
      <c r="D10" s="12"/>
      <c r="E10" s="12"/>
      <c r="F10" s="12"/>
      <c r="G10" s="12"/>
      <c r="H10" s="12"/>
    </row>
    <row r="11" spans="1:8" ht="22.9" customHeight="1">
      <c r="A11" s="11"/>
      <c r="B11" s="11"/>
      <c r="C11" s="12"/>
      <c r="D11" s="12"/>
      <c r="E11" s="12"/>
      <c r="F11" s="12"/>
      <c r="G11" s="12"/>
      <c r="H11" s="12"/>
    </row>
    <row r="12" spans="1:8" ht="22.9" customHeight="1">
      <c r="A12" s="18"/>
      <c r="B12" s="18"/>
      <c r="C12" s="15"/>
      <c r="D12" s="15"/>
      <c r="E12" s="19"/>
      <c r="F12" s="19"/>
      <c r="G12" s="19"/>
      <c r="H12" s="19"/>
    </row>
    <row r="13" spans="1:8">
      <c r="A13" s="1" t="s">
        <v>403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style="1" customWidth="1"/>
    <col min="2" max="2" width="22.75" style="1" customWidth="1"/>
    <col min="3" max="3" width="19.25" style="1" customWidth="1"/>
    <col min="4" max="4" width="16.75" style="1" customWidth="1"/>
    <col min="5" max="6" width="16.375" style="1" customWidth="1"/>
    <col min="7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6" t="s">
        <v>411</v>
      </c>
    </row>
    <row r="2" spans="1:8" ht="38.85" customHeight="1">
      <c r="A2" s="64" t="s">
        <v>26</v>
      </c>
      <c r="B2" s="64"/>
      <c r="C2" s="64"/>
      <c r="D2" s="64"/>
      <c r="E2" s="64"/>
      <c r="F2" s="64"/>
      <c r="G2" s="64"/>
      <c r="H2" s="64"/>
    </row>
    <row r="3" spans="1:8" ht="24.2" customHeight="1">
      <c r="A3" s="60" t="s">
        <v>31</v>
      </c>
      <c r="B3" s="60"/>
      <c r="C3" s="60"/>
      <c r="D3" s="60"/>
      <c r="E3" s="60"/>
      <c r="F3" s="60"/>
      <c r="G3" s="60"/>
      <c r="H3" s="9" t="s">
        <v>32</v>
      </c>
    </row>
    <row r="4" spans="1:8" ht="20.65" customHeight="1">
      <c r="A4" s="62" t="s">
        <v>159</v>
      </c>
      <c r="B4" s="62" t="s">
        <v>160</v>
      </c>
      <c r="C4" s="62" t="s">
        <v>136</v>
      </c>
      <c r="D4" s="62" t="s">
        <v>412</v>
      </c>
      <c r="E4" s="62"/>
      <c r="F4" s="62"/>
      <c r="G4" s="62"/>
      <c r="H4" s="62" t="s">
        <v>162</v>
      </c>
    </row>
    <row r="5" spans="1:8" ht="18.95" customHeight="1">
      <c r="A5" s="62"/>
      <c r="B5" s="62"/>
      <c r="C5" s="62"/>
      <c r="D5" s="62" t="s">
        <v>138</v>
      </c>
      <c r="E5" s="62" t="s">
        <v>232</v>
      </c>
      <c r="F5" s="62"/>
      <c r="G5" s="62" t="s">
        <v>233</v>
      </c>
      <c r="H5" s="62"/>
    </row>
    <row r="6" spans="1:8" ht="24.2" customHeight="1">
      <c r="A6" s="62"/>
      <c r="B6" s="62"/>
      <c r="C6" s="62"/>
      <c r="D6" s="62"/>
      <c r="E6" s="10" t="s">
        <v>211</v>
      </c>
      <c r="F6" s="10" t="s">
        <v>202</v>
      </c>
      <c r="G6" s="62"/>
      <c r="H6" s="62"/>
    </row>
    <row r="7" spans="1:8" ht="22.9" customHeight="1">
      <c r="A7" s="13"/>
      <c r="B7" s="17" t="s">
        <v>136</v>
      </c>
      <c r="C7" s="12">
        <v>0</v>
      </c>
      <c r="D7" s="12"/>
      <c r="E7" s="12"/>
      <c r="F7" s="12"/>
      <c r="G7" s="12"/>
      <c r="H7" s="12"/>
    </row>
    <row r="8" spans="1:8" ht="22.9" customHeight="1">
      <c r="A8" s="11"/>
      <c r="B8" s="11"/>
      <c r="C8" s="12"/>
      <c r="D8" s="12"/>
      <c r="E8" s="12"/>
      <c r="F8" s="12"/>
      <c r="G8" s="12"/>
      <c r="H8" s="12"/>
    </row>
    <row r="9" spans="1:8" ht="22.9" customHeight="1">
      <c r="A9" s="11"/>
      <c r="B9" s="11"/>
      <c r="C9" s="12"/>
      <c r="D9" s="12"/>
      <c r="E9" s="12"/>
      <c r="F9" s="12"/>
      <c r="G9" s="12"/>
      <c r="H9" s="12"/>
    </row>
    <row r="10" spans="1:8" ht="22.9" customHeight="1">
      <c r="A10" s="11"/>
      <c r="B10" s="11"/>
      <c r="C10" s="12"/>
      <c r="D10" s="12"/>
      <c r="E10" s="12"/>
      <c r="F10" s="12"/>
      <c r="G10" s="12"/>
      <c r="H10" s="12"/>
    </row>
    <row r="11" spans="1:8" ht="22.9" customHeight="1">
      <c r="A11" s="11"/>
      <c r="B11" s="11"/>
      <c r="C11" s="12"/>
      <c r="D11" s="12"/>
      <c r="E11" s="12"/>
      <c r="F11" s="12"/>
      <c r="G11" s="12"/>
      <c r="H11" s="12"/>
    </row>
    <row r="12" spans="1:8" ht="22.9" customHeight="1">
      <c r="A12" s="18"/>
      <c r="B12" s="18"/>
      <c r="C12" s="15"/>
      <c r="D12" s="15"/>
      <c r="E12" s="19"/>
      <c r="F12" s="19"/>
      <c r="G12" s="19"/>
      <c r="H12" s="19"/>
    </row>
    <row r="13" spans="1:8">
      <c r="A13" s="1" t="s">
        <v>403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3"/>
  <sheetViews>
    <sheetView topLeftCell="A5" zoomScale="130" zoomScaleNormal="130" workbookViewId="0">
      <selection activeCell="N5" sqref="N5:N6"/>
    </sheetView>
  </sheetViews>
  <sheetFormatPr defaultColWidth="10" defaultRowHeight="13.5"/>
  <cols>
    <col min="1" max="1" width="10" style="1" customWidth="1"/>
    <col min="2" max="2" width="24.375" style="1" customWidth="1"/>
    <col min="3" max="3" width="13.25" style="1" customWidth="1"/>
    <col min="4" max="4" width="8.625" style="1" customWidth="1"/>
    <col min="5" max="14" width="7.75" style="1" customWidth="1"/>
    <col min="15" max="18" width="9.75" style="1" customWidth="1"/>
    <col min="19" max="16384" width="10" style="1"/>
  </cols>
  <sheetData>
    <row r="1" spans="1:14" ht="16.350000000000001" customHeight="1">
      <c r="A1" s="2"/>
      <c r="M1" s="63" t="s">
        <v>413</v>
      </c>
      <c r="N1" s="63"/>
    </row>
    <row r="2" spans="1:14" ht="45.75" customHeight="1">
      <c r="A2" s="64" t="s">
        <v>27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18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1" t="s">
        <v>32</v>
      </c>
      <c r="N3" s="61"/>
    </row>
    <row r="4" spans="1:14" ht="26.1" customHeight="1">
      <c r="A4" s="62" t="s">
        <v>191</v>
      </c>
      <c r="B4" s="62" t="s">
        <v>414</v>
      </c>
      <c r="C4" s="62" t="s">
        <v>415</v>
      </c>
      <c r="D4" s="62"/>
      <c r="E4" s="62"/>
      <c r="F4" s="62"/>
      <c r="G4" s="62"/>
      <c r="H4" s="62"/>
      <c r="I4" s="62"/>
      <c r="J4" s="62"/>
      <c r="K4" s="62"/>
      <c r="L4" s="62"/>
      <c r="M4" s="62" t="s">
        <v>416</v>
      </c>
      <c r="N4" s="62"/>
    </row>
    <row r="5" spans="1:14" ht="31.9" customHeight="1">
      <c r="A5" s="62"/>
      <c r="B5" s="62"/>
      <c r="C5" s="62" t="s">
        <v>417</v>
      </c>
      <c r="D5" s="62" t="s">
        <v>139</v>
      </c>
      <c r="E5" s="62"/>
      <c r="F5" s="62"/>
      <c r="G5" s="62"/>
      <c r="H5" s="62"/>
      <c r="I5" s="62"/>
      <c r="J5" s="62" t="s">
        <v>418</v>
      </c>
      <c r="K5" s="62" t="s">
        <v>141</v>
      </c>
      <c r="L5" s="62" t="s">
        <v>142</v>
      </c>
      <c r="M5" s="62" t="s">
        <v>419</v>
      </c>
      <c r="N5" s="62" t="s">
        <v>420</v>
      </c>
    </row>
    <row r="6" spans="1:14" ht="44.85" customHeight="1">
      <c r="A6" s="62"/>
      <c r="B6" s="62"/>
      <c r="C6" s="62"/>
      <c r="D6" s="10" t="s">
        <v>421</v>
      </c>
      <c r="E6" s="10" t="s">
        <v>422</v>
      </c>
      <c r="F6" s="10" t="s">
        <v>423</v>
      </c>
      <c r="G6" s="10" t="s">
        <v>424</v>
      </c>
      <c r="H6" s="10" t="s">
        <v>425</v>
      </c>
      <c r="I6" s="10" t="s">
        <v>426</v>
      </c>
      <c r="J6" s="62"/>
      <c r="K6" s="62"/>
      <c r="L6" s="62"/>
      <c r="M6" s="62"/>
      <c r="N6" s="62"/>
    </row>
    <row r="7" spans="1:14" ht="22.9" customHeight="1">
      <c r="A7" s="13"/>
      <c r="B7" s="17" t="s">
        <v>136</v>
      </c>
      <c r="C7" s="12">
        <f>C8</f>
        <v>897.51</v>
      </c>
      <c r="D7" s="12">
        <f>D8</f>
        <v>897.51</v>
      </c>
      <c r="E7" s="12"/>
      <c r="F7" s="12"/>
      <c r="G7" s="12"/>
      <c r="H7" s="12"/>
      <c r="I7" s="12"/>
      <c r="J7" s="12"/>
      <c r="K7" s="12"/>
      <c r="L7" s="12"/>
      <c r="M7" s="12">
        <f>M8</f>
        <v>897.51</v>
      </c>
      <c r="N7" s="13"/>
    </row>
    <row r="8" spans="1:14" ht="22.9" customHeight="1">
      <c r="A8" s="11">
        <v>127016</v>
      </c>
      <c r="B8" s="11" t="s">
        <v>156</v>
      </c>
      <c r="C8" s="12">
        <f>SUM(C9:C13)</f>
        <v>897.51</v>
      </c>
      <c r="D8" s="12">
        <f>SUM(D9:D13)</f>
        <v>897.51</v>
      </c>
      <c r="E8" s="12"/>
      <c r="F8" s="12"/>
      <c r="G8" s="12"/>
      <c r="H8" s="12"/>
      <c r="I8" s="12"/>
      <c r="J8" s="12"/>
      <c r="K8" s="12"/>
      <c r="L8" s="12"/>
      <c r="M8" s="12">
        <f>SUM(M9:M13)</f>
        <v>897.51</v>
      </c>
      <c r="N8" s="13"/>
    </row>
    <row r="9" spans="1:14" ht="22.9" customHeight="1">
      <c r="A9" s="18" t="s">
        <v>427</v>
      </c>
      <c r="B9" s="18" t="s">
        <v>428</v>
      </c>
      <c r="C9" s="15">
        <f>D9+J9+K9+L9</f>
        <v>701.58</v>
      </c>
      <c r="D9" s="15">
        <v>701.58</v>
      </c>
      <c r="E9" s="15"/>
      <c r="F9" s="15"/>
      <c r="G9" s="15"/>
      <c r="H9" s="15"/>
      <c r="I9" s="15"/>
      <c r="J9" s="15"/>
      <c r="K9" s="15"/>
      <c r="L9" s="15"/>
      <c r="M9" s="15">
        <f>C9</f>
        <v>701.58</v>
      </c>
      <c r="N9" s="14"/>
    </row>
    <row r="10" spans="1:14" ht="22.9" customHeight="1">
      <c r="A10" s="18" t="s">
        <v>427</v>
      </c>
      <c r="B10" s="18" t="s">
        <v>429</v>
      </c>
      <c r="C10" s="15">
        <f>D10+J10+K10+L10</f>
        <v>80</v>
      </c>
      <c r="D10" s="15">
        <v>80</v>
      </c>
      <c r="E10" s="15"/>
      <c r="F10" s="15"/>
      <c r="G10" s="15"/>
      <c r="H10" s="15"/>
      <c r="I10" s="15"/>
      <c r="J10" s="15"/>
      <c r="K10" s="15"/>
      <c r="L10" s="15"/>
      <c r="M10" s="15">
        <f>C10</f>
        <v>80</v>
      </c>
      <c r="N10" s="14"/>
    </row>
    <row r="11" spans="1:14" ht="22.9" customHeight="1">
      <c r="A11" s="18" t="s">
        <v>427</v>
      </c>
      <c r="B11" s="18" t="s">
        <v>430</v>
      </c>
      <c r="C11" s="15">
        <f>D11+J11+K11+L11</f>
        <v>5.72</v>
      </c>
      <c r="D11" s="15">
        <v>5.72</v>
      </c>
      <c r="E11" s="15"/>
      <c r="F11" s="15"/>
      <c r="G11" s="15"/>
      <c r="H11" s="15"/>
      <c r="I11" s="15"/>
      <c r="J11" s="15"/>
      <c r="K11" s="15"/>
      <c r="L11" s="15"/>
      <c r="M11" s="15">
        <f>C11</f>
        <v>5.72</v>
      </c>
      <c r="N11" s="14"/>
    </row>
    <row r="12" spans="1:14" ht="22.9" customHeight="1">
      <c r="A12" s="18" t="s">
        <v>427</v>
      </c>
      <c r="B12" s="18" t="s">
        <v>431</v>
      </c>
      <c r="C12" s="15">
        <f>D12+J12+K12+L12</f>
        <v>85.21</v>
      </c>
      <c r="D12" s="15">
        <v>85.21</v>
      </c>
      <c r="E12" s="15"/>
      <c r="F12" s="15"/>
      <c r="G12" s="15"/>
      <c r="H12" s="15"/>
      <c r="I12" s="15"/>
      <c r="J12" s="15"/>
      <c r="K12" s="15"/>
      <c r="L12" s="15"/>
      <c r="M12" s="15">
        <f>C12</f>
        <v>85.21</v>
      </c>
      <c r="N12" s="14"/>
    </row>
    <row r="13" spans="1:14" ht="22.9" customHeight="1">
      <c r="A13" s="18" t="s">
        <v>427</v>
      </c>
      <c r="B13" s="18" t="s">
        <v>432</v>
      </c>
      <c r="C13" s="15">
        <f>D13+J13+K13+L13</f>
        <v>25</v>
      </c>
      <c r="D13" s="15">
        <v>25</v>
      </c>
      <c r="E13" s="15"/>
      <c r="F13" s="15"/>
      <c r="G13" s="15"/>
      <c r="H13" s="15"/>
      <c r="I13" s="15"/>
      <c r="J13" s="15"/>
      <c r="K13" s="15"/>
      <c r="L13" s="15"/>
      <c r="M13" s="15">
        <f>C13</f>
        <v>25</v>
      </c>
      <c r="N13" s="14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32"/>
  <sheetViews>
    <sheetView workbookViewId="0">
      <pane ySplit="5" topLeftCell="A6" activePane="bottomLeft" state="frozen"/>
      <selection pane="bottomLeft" activeCell="N5" sqref="N5"/>
    </sheetView>
  </sheetViews>
  <sheetFormatPr defaultColWidth="10" defaultRowHeight="13.5"/>
  <cols>
    <col min="1" max="1" width="6.75" style="1" customWidth="1"/>
    <col min="2" max="2" width="15.125" style="1" customWidth="1"/>
    <col min="3" max="3" width="8.5" style="1" customWidth="1"/>
    <col min="4" max="4" width="12.25" style="1" customWidth="1"/>
    <col min="5" max="5" width="8.375" style="1" customWidth="1"/>
    <col min="6" max="6" width="8.5" style="1" customWidth="1"/>
    <col min="7" max="7" width="12" style="1" customWidth="1"/>
    <col min="8" max="8" width="21.625" style="1" customWidth="1"/>
    <col min="9" max="9" width="11.125" style="1" customWidth="1"/>
    <col min="10" max="10" width="11.5" style="1" customWidth="1"/>
    <col min="11" max="11" width="9.25" style="1" customWidth="1"/>
    <col min="12" max="12" width="9.75" style="1" customWidth="1"/>
    <col min="13" max="13" width="15.25" style="1" customWidth="1"/>
    <col min="14" max="18" width="9.75" style="1" customWidth="1"/>
    <col min="19" max="16384" width="10" style="1"/>
  </cols>
  <sheetData>
    <row r="1" spans="1:13" ht="16.35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6" t="s">
        <v>433</v>
      </c>
    </row>
    <row r="2" spans="1:13" ht="37.9" customHeight="1">
      <c r="A2" s="2"/>
      <c r="B2" s="2"/>
      <c r="C2" s="67" t="s">
        <v>434</v>
      </c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21.6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1" t="s">
        <v>32</v>
      </c>
      <c r="M3" s="61"/>
    </row>
    <row r="4" spans="1:13" ht="33.6" customHeight="1">
      <c r="A4" s="62" t="s">
        <v>191</v>
      </c>
      <c r="B4" s="62" t="s">
        <v>435</v>
      </c>
      <c r="C4" s="62" t="s">
        <v>436</v>
      </c>
      <c r="D4" s="62" t="s">
        <v>437</v>
      </c>
      <c r="E4" s="62" t="s">
        <v>438</v>
      </c>
      <c r="F4" s="62"/>
      <c r="G4" s="62"/>
      <c r="H4" s="62"/>
      <c r="I4" s="62"/>
      <c r="J4" s="62"/>
      <c r="K4" s="62"/>
      <c r="L4" s="62"/>
      <c r="M4" s="62"/>
    </row>
    <row r="5" spans="1:13" ht="36.200000000000003" customHeight="1">
      <c r="A5" s="62"/>
      <c r="B5" s="62"/>
      <c r="C5" s="62"/>
      <c r="D5" s="62"/>
      <c r="E5" s="10" t="s">
        <v>439</v>
      </c>
      <c r="F5" s="10" t="s">
        <v>440</v>
      </c>
      <c r="G5" s="10" t="s">
        <v>441</v>
      </c>
      <c r="H5" s="10" t="s">
        <v>442</v>
      </c>
      <c r="I5" s="10" t="s">
        <v>443</v>
      </c>
      <c r="J5" s="10" t="s">
        <v>444</v>
      </c>
      <c r="K5" s="10" t="s">
        <v>445</v>
      </c>
      <c r="L5" s="10" t="s">
        <v>446</v>
      </c>
      <c r="M5" s="10" t="s">
        <v>447</v>
      </c>
    </row>
    <row r="6" spans="1:13" ht="28.5" customHeight="1">
      <c r="A6" s="11">
        <v>127016</v>
      </c>
      <c r="B6" s="11" t="s">
        <v>156</v>
      </c>
      <c r="C6" s="12">
        <f>SUM(C7:C32)</f>
        <v>897.51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43.15" customHeight="1">
      <c r="A7" s="72">
        <v>127016</v>
      </c>
      <c r="B7" s="72" t="s">
        <v>448</v>
      </c>
      <c r="C7" s="73">
        <v>701.58</v>
      </c>
      <c r="D7" s="72" t="s">
        <v>449</v>
      </c>
      <c r="E7" s="13" t="s">
        <v>450</v>
      </c>
      <c r="F7" s="14" t="s">
        <v>451</v>
      </c>
      <c r="G7" s="14" t="s">
        <v>452</v>
      </c>
      <c r="H7" s="14" t="s">
        <v>453</v>
      </c>
      <c r="I7" s="14"/>
      <c r="J7" s="14"/>
      <c r="K7" s="14" t="s">
        <v>454</v>
      </c>
      <c r="L7" s="14" t="s">
        <v>455</v>
      </c>
      <c r="M7" s="14"/>
    </row>
    <row r="8" spans="1:13" ht="43.15" customHeight="1">
      <c r="A8" s="72"/>
      <c r="B8" s="72"/>
      <c r="C8" s="73"/>
      <c r="D8" s="72"/>
      <c r="E8" s="13" t="s">
        <v>456</v>
      </c>
      <c r="F8" s="14" t="s">
        <v>457</v>
      </c>
      <c r="G8" s="14" t="s">
        <v>458</v>
      </c>
      <c r="H8" s="14" t="s">
        <v>459</v>
      </c>
      <c r="I8" s="14"/>
      <c r="J8" s="14"/>
      <c r="K8" s="14" t="s">
        <v>460</v>
      </c>
      <c r="L8" s="14" t="s">
        <v>461</v>
      </c>
      <c r="M8" s="14"/>
    </row>
    <row r="9" spans="1:13" ht="43.15" customHeight="1">
      <c r="A9" s="72"/>
      <c r="B9" s="72"/>
      <c r="C9" s="73"/>
      <c r="D9" s="72"/>
      <c r="E9" s="13" t="s">
        <v>462</v>
      </c>
      <c r="F9" s="14" t="s">
        <v>463</v>
      </c>
      <c r="G9" s="14" t="s">
        <v>464</v>
      </c>
      <c r="H9" s="14" t="s">
        <v>453</v>
      </c>
      <c r="I9" s="14"/>
      <c r="J9" s="14"/>
      <c r="K9" s="14" t="s">
        <v>454</v>
      </c>
      <c r="L9" s="14" t="s">
        <v>461</v>
      </c>
      <c r="M9" s="14"/>
    </row>
    <row r="10" spans="1:13" ht="43.15" customHeight="1">
      <c r="A10" s="72"/>
      <c r="B10" s="72"/>
      <c r="C10" s="73"/>
      <c r="D10" s="72"/>
      <c r="E10" s="13" t="s">
        <v>465</v>
      </c>
      <c r="F10" s="14" t="s">
        <v>466</v>
      </c>
      <c r="G10" s="14" t="s">
        <v>467</v>
      </c>
      <c r="H10" s="14" t="s">
        <v>468</v>
      </c>
      <c r="I10" s="14"/>
      <c r="J10" s="14"/>
      <c r="K10" s="14" t="s">
        <v>454</v>
      </c>
      <c r="L10" s="14" t="s">
        <v>455</v>
      </c>
      <c r="M10" s="14"/>
    </row>
    <row r="11" spans="1:13" ht="43.15" customHeight="1">
      <c r="A11" s="72">
        <v>127016</v>
      </c>
      <c r="B11" s="72" t="s">
        <v>469</v>
      </c>
      <c r="C11" s="73">
        <v>25</v>
      </c>
      <c r="D11" s="72" t="s">
        <v>470</v>
      </c>
      <c r="E11" s="13" t="s">
        <v>450</v>
      </c>
      <c r="F11" s="14" t="s">
        <v>451</v>
      </c>
      <c r="G11" s="14" t="s">
        <v>452</v>
      </c>
      <c r="H11" s="14" t="s">
        <v>471</v>
      </c>
      <c r="I11" s="14"/>
      <c r="J11" s="14"/>
      <c r="K11" s="14" t="s">
        <v>454</v>
      </c>
      <c r="L11" s="14" t="s">
        <v>455</v>
      </c>
      <c r="M11" s="14"/>
    </row>
    <row r="12" spans="1:13" ht="43.15" customHeight="1">
      <c r="A12" s="72"/>
      <c r="B12" s="72"/>
      <c r="C12" s="73"/>
      <c r="D12" s="72"/>
      <c r="E12" s="13" t="s">
        <v>456</v>
      </c>
      <c r="F12" s="14" t="s">
        <v>472</v>
      </c>
      <c r="G12" s="14" t="s">
        <v>473</v>
      </c>
      <c r="H12" s="14" t="s">
        <v>474</v>
      </c>
      <c r="I12" s="14"/>
      <c r="J12" s="14"/>
      <c r="K12" s="14" t="s">
        <v>475</v>
      </c>
      <c r="L12" s="14" t="s">
        <v>476</v>
      </c>
      <c r="M12" s="14"/>
    </row>
    <row r="13" spans="1:13" ht="43.15" customHeight="1">
      <c r="A13" s="72"/>
      <c r="B13" s="72"/>
      <c r="C13" s="73"/>
      <c r="D13" s="72"/>
      <c r="E13" s="13" t="s">
        <v>462</v>
      </c>
      <c r="F13" s="14" t="s">
        <v>463</v>
      </c>
      <c r="G13" s="14" t="s">
        <v>477</v>
      </c>
      <c r="H13" s="14" t="s">
        <v>478</v>
      </c>
      <c r="I13" s="14"/>
      <c r="J13" s="14"/>
      <c r="K13" s="14" t="s">
        <v>478</v>
      </c>
      <c r="L13" s="14" t="s">
        <v>476</v>
      </c>
      <c r="M13" s="14"/>
    </row>
    <row r="14" spans="1:13" ht="43.15" customHeight="1">
      <c r="A14" s="72"/>
      <c r="B14" s="72"/>
      <c r="C14" s="73"/>
      <c r="D14" s="72"/>
      <c r="E14" s="13" t="s">
        <v>465</v>
      </c>
      <c r="F14" s="14" t="s">
        <v>466</v>
      </c>
      <c r="G14" s="14" t="s">
        <v>479</v>
      </c>
      <c r="H14" s="14" t="s">
        <v>480</v>
      </c>
      <c r="I14" s="14"/>
      <c r="J14" s="14"/>
      <c r="K14" s="14" t="s">
        <v>454</v>
      </c>
      <c r="L14" s="14" t="s">
        <v>455</v>
      </c>
      <c r="M14" s="14"/>
    </row>
    <row r="15" spans="1:13" ht="43.15" customHeight="1">
      <c r="A15" s="72">
        <v>127016</v>
      </c>
      <c r="B15" s="72" t="s">
        <v>481</v>
      </c>
      <c r="C15" s="73">
        <v>80</v>
      </c>
      <c r="D15" s="72" t="s">
        <v>482</v>
      </c>
      <c r="E15" s="13" t="s">
        <v>465</v>
      </c>
      <c r="F15" s="14" t="s">
        <v>466</v>
      </c>
      <c r="G15" s="14" t="s">
        <v>479</v>
      </c>
      <c r="H15" s="14" t="s">
        <v>471</v>
      </c>
      <c r="I15" s="14"/>
      <c r="J15" s="14"/>
      <c r="K15" s="14" t="s">
        <v>454</v>
      </c>
      <c r="L15" s="14" t="s">
        <v>455</v>
      </c>
      <c r="M15" s="14"/>
    </row>
    <row r="16" spans="1:13" ht="43.15" customHeight="1">
      <c r="A16" s="72"/>
      <c r="B16" s="72"/>
      <c r="C16" s="73"/>
      <c r="D16" s="72"/>
      <c r="E16" s="74" t="s">
        <v>456</v>
      </c>
      <c r="F16" s="14" t="s">
        <v>457</v>
      </c>
      <c r="G16" s="14" t="s">
        <v>483</v>
      </c>
      <c r="H16" s="14" t="s">
        <v>459</v>
      </c>
      <c r="I16" s="14"/>
      <c r="J16" s="14"/>
      <c r="K16" s="14" t="s">
        <v>460</v>
      </c>
      <c r="L16" s="14" t="s">
        <v>461</v>
      </c>
      <c r="M16" s="14"/>
    </row>
    <row r="17" spans="1:13" ht="43.15" customHeight="1">
      <c r="A17" s="72"/>
      <c r="B17" s="72"/>
      <c r="C17" s="73"/>
      <c r="D17" s="72"/>
      <c r="E17" s="74"/>
      <c r="F17" s="14" t="s">
        <v>472</v>
      </c>
      <c r="G17" s="14"/>
      <c r="H17" s="14"/>
      <c r="I17" s="14"/>
      <c r="J17" s="14"/>
      <c r="K17" s="14"/>
      <c r="L17" s="14"/>
      <c r="M17" s="14"/>
    </row>
    <row r="18" spans="1:13" ht="43.15" customHeight="1">
      <c r="A18" s="72"/>
      <c r="B18" s="72"/>
      <c r="C18" s="73"/>
      <c r="D18" s="72"/>
      <c r="E18" s="74"/>
      <c r="F18" s="14" t="s">
        <v>484</v>
      </c>
      <c r="G18" s="14" t="s">
        <v>485</v>
      </c>
      <c r="H18" s="14" t="s">
        <v>471</v>
      </c>
      <c r="I18" s="14"/>
      <c r="J18" s="14"/>
      <c r="K18" s="14" t="s">
        <v>454</v>
      </c>
      <c r="L18" s="14" t="s">
        <v>455</v>
      </c>
      <c r="M18" s="14"/>
    </row>
    <row r="19" spans="1:13" ht="43.15" customHeight="1">
      <c r="A19" s="72"/>
      <c r="B19" s="72"/>
      <c r="C19" s="73"/>
      <c r="D19" s="72"/>
      <c r="E19" s="74" t="s">
        <v>450</v>
      </c>
      <c r="F19" s="14" t="s">
        <v>486</v>
      </c>
      <c r="G19" s="14"/>
      <c r="H19" s="14"/>
      <c r="I19" s="14"/>
      <c r="J19" s="14"/>
      <c r="K19" s="14"/>
      <c r="L19" s="14"/>
      <c r="M19" s="14"/>
    </row>
    <row r="20" spans="1:13" ht="43.15" customHeight="1">
      <c r="A20" s="72"/>
      <c r="B20" s="72"/>
      <c r="C20" s="73"/>
      <c r="D20" s="72"/>
      <c r="E20" s="74"/>
      <c r="F20" s="14" t="s">
        <v>487</v>
      </c>
      <c r="G20" s="14"/>
      <c r="H20" s="14"/>
      <c r="I20" s="14"/>
      <c r="J20" s="14"/>
      <c r="K20" s="14"/>
      <c r="L20" s="14"/>
      <c r="M20" s="14"/>
    </row>
    <row r="21" spans="1:13" ht="43.15" customHeight="1">
      <c r="A21" s="72"/>
      <c r="B21" s="72"/>
      <c r="C21" s="73"/>
      <c r="D21" s="72"/>
      <c r="E21" s="74"/>
      <c r="F21" s="14" t="s">
        <v>451</v>
      </c>
      <c r="G21" s="14" t="s">
        <v>488</v>
      </c>
      <c r="H21" s="14" t="s">
        <v>471</v>
      </c>
      <c r="I21" s="14"/>
      <c r="J21" s="14"/>
      <c r="K21" s="14" t="s">
        <v>454</v>
      </c>
      <c r="L21" s="14" t="s">
        <v>455</v>
      </c>
      <c r="M21" s="14"/>
    </row>
    <row r="22" spans="1:13" ht="43.15" customHeight="1">
      <c r="A22" s="72"/>
      <c r="B22" s="72"/>
      <c r="C22" s="73"/>
      <c r="D22" s="72"/>
      <c r="E22" s="74" t="s">
        <v>462</v>
      </c>
      <c r="F22" s="14" t="s">
        <v>489</v>
      </c>
      <c r="G22" s="14" t="s">
        <v>490</v>
      </c>
      <c r="H22" s="14" t="s">
        <v>491</v>
      </c>
      <c r="I22" s="14"/>
      <c r="J22" s="14"/>
      <c r="K22" s="14" t="s">
        <v>492</v>
      </c>
      <c r="L22" s="14" t="s">
        <v>461</v>
      </c>
      <c r="M22" s="14"/>
    </row>
    <row r="23" spans="1:13" ht="43.15" customHeight="1">
      <c r="A23" s="72"/>
      <c r="B23" s="72"/>
      <c r="C23" s="73"/>
      <c r="D23" s="72"/>
      <c r="E23" s="74"/>
      <c r="F23" s="14" t="s">
        <v>493</v>
      </c>
      <c r="G23" s="14"/>
      <c r="H23" s="14"/>
      <c r="I23" s="14"/>
      <c r="J23" s="14"/>
      <c r="K23" s="14"/>
      <c r="L23" s="14"/>
      <c r="M23" s="14"/>
    </row>
    <row r="24" spans="1:13" ht="43.15" customHeight="1">
      <c r="A24" s="72"/>
      <c r="B24" s="72"/>
      <c r="C24" s="73"/>
      <c r="D24" s="72"/>
      <c r="E24" s="74"/>
      <c r="F24" s="14" t="s">
        <v>463</v>
      </c>
      <c r="G24" s="14"/>
      <c r="H24" s="14"/>
      <c r="I24" s="14"/>
      <c r="J24" s="14"/>
      <c r="K24" s="14"/>
      <c r="L24" s="14"/>
      <c r="M24" s="14"/>
    </row>
    <row r="25" spans="1:13" ht="43.15" customHeight="1">
      <c r="A25" s="72">
        <v>127016</v>
      </c>
      <c r="B25" s="72" t="s">
        <v>494</v>
      </c>
      <c r="C25" s="73">
        <v>5.72</v>
      </c>
      <c r="D25" s="72" t="s">
        <v>495</v>
      </c>
      <c r="E25" s="13" t="s">
        <v>465</v>
      </c>
      <c r="F25" s="14" t="s">
        <v>466</v>
      </c>
      <c r="G25" s="14" t="s">
        <v>496</v>
      </c>
      <c r="H25" s="14" t="s">
        <v>480</v>
      </c>
      <c r="I25" s="14"/>
      <c r="J25" s="14"/>
      <c r="K25" s="14" t="s">
        <v>454</v>
      </c>
      <c r="L25" s="14" t="s">
        <v>455</v>
      </c>
      <c r="M25" s="14"/>
    </row>
    <row r="26" spans="1:13" ht="43.15" customHeight="1">
      <c r="A26" s="72"/>
      <c r="B26" s="72"/>
      <c r="C26" s="73"/>
      <c r="D26" s="72"/>
      <c r="E26" s="13" t="s">
        <v>462</v>
      </c>
      <c r="F26" s="14" t="s">
        <v>463</v>
      </c>
      <c r="G26" s="14" t="s">
        <v>497</v>
      </c>
      <c r="H26" s="14" t="s">
        <v>480</v>
      </c>
      <c r="I26" s="14"/>
      <c r="J26" s="14"/>
      <c r="K26" s="14" t="s">
        <v>454</v>
      </c>
      <c r="L26" s="14" t="s">
        <v>455</v>
      </c>
      <c r="M26" s="14"/>
    </row>
    <row r="27" spans="1:13" ht="43.15" customHeight="1">
      <c r="A27" s="72"/>
      <c r="B27" s="72"/>
      <c r="C27" s="73"/>
      <c r="D27" s="72"/>
      <c r="E27" s="13" t="s">
        <v>456</v>
      </c>
      <c r="F27" s="14" t="s">
        <v>484</v>
      </c>
      <c r="G27" s="14" t="s">
        <v>498</v>
      </c>
      <c r="H27" s="14" t="s">
        <v>468</v>
      </c>
      <c r="I27" s="14"/>
      <c r="J27" s="14"/>
      <c r="K27" s="14" t="s">
        <v>454</v>
      </c>
      <c r="L27" s="14" t="s">
        <v>455</v>
      </c>
      <c r="M27" s="14"/>
    </row>
    <row r="28" spans="1:13" ht="43.15" customHeight="1">
      <c r="A28" s="72"/>
      <c r="B28" s="72"/>
      <c r="C28" s="73"/>
      <c r="D28" s="72"/>
      <c r="E28" s="13" t="s">
        <v>450</v>
      </c>
      <c r="F28" s="14" t="s">
        <v>451</v>
      </c>
      <c r="G28" s="14" t="s">
        <v>452</v>
      </c>
      <c r="H28" s="14" t="s">
        <v>471</v>
      </c>
      <c r="I28" s="14"/>
      <c r="J28" s="14"/>
      <c r="K28" s="14" t="s">
        <v>454</v>
      </c>
      <c r="L28" s="14" t="s">
        <v>455</v>
      </c>
      <c r="M28" s="14"/>
    </row>
    <row r="29" spans="1:13" ht="43.15" customHeight="1">
      <c r="A29" s="72">
        <v>127016</v>
      </c>
      <c r="B29" s="72" t="s">
        <v>499</v>
      </c>
      <c r="C29" s="73">
        <v>85.21</v>
      </c>
      <c r="D29" s="72" t="s">
        <v>500</v>
      </c>
      <c r="E29" s="13" t="s">
        <v>465</v>
      </c>
      <c r="F29" s="14" t="s">
        <v>466</v>
      </c>
      <c r="G29" s="14" t="s">
        <v>479</v>
      </c>
      <c r="H29" s="14" t="s">
        <v>480</v>
      </c>
      <c r="I29" s="14"/>
      <c r="J29" s="14"/>
      <c r="K29" s="14" t="s">
        <v>454</v>
      </c>
      <c r="L29" s="14" t="s">
        <v>455</v>
      </c>
      <c r="M29" s="14"/>
    </row>
    <row r="30" spans="1:13" ht="43.15" customHeight="1">
      <c r="A30" s="72"/>
      <c r="B30" s="72"/>
      <c r="C30" s="73"/>
      <c r="D30" s="72"/>
      <c r="E30" s="13" t="s">
        <v>456</v>
      </c>
      <c r="F30" s="14" t="s">
        <v>457</v>
      </c>
      <c r="G30" s="14" t="s">
        <v>501</v>
      </c>
      <c r="H30" s="14" t="s">
        <v>459</v>
      </c>
      <c r="I30" s="14"/>
      <c r="J30" s="14"/>
      <c r="K30" s="14" t="s">
        <v>460</v>
      </c>
      <c r="L30" s="14" t="s">
        <v>476</v>
      </c>
      <c r="M30" s="14"/>
    </row>
    <row r="31" spans="1:13" ht="43.15" customHeight="1">
      <c r="A31" s="72"/>
      <c r="B31" s="72"/>
      <c r="C31" s="73"/>
      <c r="D31" s="72"/>
      <c r="E31" s="13" t="s">
        <v>450</v>
      </c>
      <c r="F31" s="14" t="s">
        <v>451</v>
      </c>
      <c r="G31" s="14" t="s">
        <v>452</v>
      </c>
      <c r="H31" s="14" t="s">
        <v>480</v>
      </c>
      <c r="I31" s="14"/>
      <c r="J31" s="14"/>
      <c r="K31" s="14" t="s">
        <v>454</v>
      </c>
      <c r="L31" s="14" t="s">
        <v>455</v>
      </c>
      <c r="M31" s="14"/>
    </row>
    <row r="32" spans="1:13" ht="43.15" customHeight="1">
      <c r="A32" s="72"/>
      <c r="B32" s="72"/>
      <c r="C32" s="73"/>
      <c r="D32" s="72"/>
      <c r="E32" s="13" t="s">
        <v>462</v>
      </c>
      <c r="F32" s="14" t="s">
        <v>463</v>
      </c>
      <c r="G32" s="14" t="s">
        <v>464</v>
      </c>
      <c r="H32" s="14" t="s">
        <v>453</v>
      </c>
      <c r="I32" s="14"/>
      <c r="J32" s="14"/>
      <c r="K32" s="14" t="s">
        <v>454</v>
      </c>
      <c r="L32" s="14" t="s">
        <v>461</v>
      </c>
      <c r="M32" s="14"/>
    </row>
  </sheetData>
  <mergeCells count="31">
    <mergeCell ref="E16:E18"/>
    <mergeCell ref="E19:E21"/>
    <mergeCell ref="E22:E24"/>
    <mergeCell ref="D7:D10"/>
    <mergeCell ref="D11:D14"/>
    <mergeCell ref="D15:D24"/>
    <mergeCell ref="D25:D28"/>
    <mergeCell ref="D29:D32"/>
    <mergeCell ref="C7:C10"/>
    <mergeCell ref="C11:C14"/>
    <mergeCell ref="C15:C24"/>
    <mergeCell ref="C25:C28"/>
    <mergeCell ref="C29:C32"/>
    <mergeCell ref="B7:B10"/>
    <mergeCell ref="B11:B14"/>
    <mergeCell ref="B15:B24"/>
    <mergeCell ref="B25:B28"/>
    <mergeCell ref="B29:B32"/>
    <mergeCell ref="A7:A10"/>
    <mergeCell ref="A11:A14"/>
    <mergeCell ref="A15:A24"/>
    <mergeCell ref="A25:A28"/>
    <mergeCell ref="A29:A32"/>
    <mergeCell ref="C2:M2"/>
    <mergeCell ref="A3:K3"/>
    <mergeCell ref="L3:M3"/>
    <mergeCell ref="E4:M4"/>
    <mergeCell ref="A4:A5"/>
    <mergeCell ref="B4:B5"/>
    <mergeCell ref="C4:C5"/>
    <mergeCell ref="D4:D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selection activeCell="A3" sqref="A3:S3"/>
    </sheetView>
  </sheetViews>
  <sheetFormatPr defaultColWidth="10" defaultRowHeight="13.5"/>
  <cols>
    <col min="1" max="1" width="12.875" style="1" customWidth="1"/>
    <col min="2" max="2" width="25.5" style="1" customWidth="1"/>
    <col min="3" max="3" width="9.75" style="1" customWidth="1"/>
    <col min="4" max="4" width="12.875" style="1" customWidth="1"/>
    <col min="5" max="6" width="9.75" style="1" customWidth="1"/>
    <col min="7" max="7" width="9.375" style="1" customWidth="1"/>
    <col min="8" max="8" width="8.875" style="1" customWidth="1"/>
    <col min="9" max="9" width="9.75" style="1" customWidth="1"/>
    <col min="10" max="10" width="50.375" style="1" customWidth="1"/>
    <col min="11" max="11" width="9.75" style="1" customWidth="1"/>
    <col min="12" max="12" width="16.125" style="1" customWidth="1"/>
    <col min="13" max="13" width="16.875" style="1" customWidth="1"/>
    <col min="14" max="15" width="9.75" style="1" customWidth="1"/>
    <col min="16" max="16" width="15.875" style="1" customWidth="1"/>
    <col min="17" max="17" width="20.375" style="1" customWidth="1"/>
    <col min="18" max="18" width="16.75" style="1" customWidth="1"/>
    <col min="19" max="19" width="15.75" style="1" customWidth="1"/>
    <col min="20" max="20" width="9.75" style="1" customWidth="1"/>
    <col min="21" max="16384" width="10" style="1"/>
  </cols>
  <sheetData>
    <row r="1" spans="1:19">
      <c r="S1" s="1" t="s">
        <v>502</v>
      </c>
    </row>
    <row r="2" spans="1:19" ht="42.2" customHeight="1">
      <c r="A2" s="75" t="s">
        <v>503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19" ht="23.25" customHeight="1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19" ht="16.350000000000001" customHeight="1">
      <c r="A4" s="2"/>
      <c r="B4" s="2"/>
      <c r="C4" s="2"/>
      <c r="D4" s="2"/>
      <c r="E4" s="2"/>
      <c r="F4" s="2"/>
      <c r="G4" s="2"/>
      <c r="H4" s="2"/>
      <c r="I4" s="2"/>
      <c r="J4" s="2"/>
      <c r="Q4" s="61" t="s">
        <v>32</v>
      </c>
      <c r="R4" s="61"/>
      <c r="S4" s="61"/>
    </row>
    <row r="5" spans="1:19" ht="29.25" customHeight="1">
      <c r="A5" s="69" t="s">
        <v>395</v>
      </c>
      <c r="B5" s="69" t="s">
        <v>396</v>
      </c>
      <c r="C5" s="69" t="s">
        <v>504</v>
      </c>
      <c r="D5" s="69"/>
      <c r="E5" s="69"/>
      <c r="F5" s="69"/>
      <c r="G5" s="69"/>
      <c r="H5" s="69"/>
      <c r="I5" s="69"/>
      <c r="J5" s="69" t="s">
        <v>505</v>
      </c>
      <c r="K5" s="83" t="s">
        <v>506</v>
      </c>
      <c r="L5" s="83"/>
      <c r="M5" s="83"/>
      <c r="N5" s="83"/>
      <c r="O5" s="83"/>
      <c r="P5" s="83"/>
      <c r="Q5" s="83"/>
      <c r="R5" s="83"/>
      <c r="S5" s="83"/>
    </row>
    <row r="6" spans="1:19" ht="32.85" customHeight="1">
      <c r="A6" s="69"/>
      <c r="B6" s="69"/>
      <c r="C6" s="69" t="s">
        <v>436</v>
      </c>
      <c r="D6" s="69" t="s">
        <v>507</v>
      </c>
      <c r="E6" s="69"/>
      <c r="F6" s="69"/>
      <c r="G6" s="69"/>
      <c r="H6" s="69" t="s">
        <v>508</v>
      </c>
      <c r="I6" s="69"/>
      <c r="J6" s="69"/>
      <c r="K6" s="83"/>
      <c r="L6" s="83"/>
      <c r="M6" s="83"/>
      <c r="N6" s="83"/>
      <c r="O6" s="83"/>
      <c r="P6" s="83"/>
      <c r="Q6" s="83"/>
      <c r="R6" s="83"/>
      <c r="S6" s="83"/>
    </row>
    <row r="7" spans="1:19" ht="38.85" customHeight="1">
      <c r="A7" s="69"/>
      <c r="B7" s="69"/>
      <c r="C7" s="69"/>
      <c r="D7" s="3" t="s">
        <v>139</v>
      </c>
      <c r="E7" s="3" t="s">
        <v>509</v>
      </c>
      <c r="F7" s="3" t="s">
        <v>143</v>
      </c>
      <c r="G7" s="3" t="s">
        <v>510</v>
      </c>
      <c r="H7" s="3" t="s">
        <v>161</v>
      </c>
      <c r="I7" s="6" t="s">
        <v>162</v>
      </c>
      <c r="J7" s="80"/>
      <c r="K7" s="3" t="s">
        <v>439</v>
      </c>
      <c r="L7" s="3" t="s">
        <v>440</v>
      </c>
      <c r="M7" s="3" t="s">
        <v>441</v>
      </c>
      <c r="N7" s="3" t="s">
        <v>446</v>
      </c>
      <c r="O7" s="3" t="s">
        <v>442</v>
      </c>
      <c r="P7" s="3" t="s">
        <v>511</v>
      </c>
      <c r="Q7" s="3" t="s">
        <v>512</v>
      </c>
      <c r="R7" s="3" t="s">
        <v>513</v>
      </c>
      <c r="S7" s="3" t="s">
        <v>447</v>
      </c>
    </row>
    <row r="8" spans="1:19" ht="19.5" customHeight="1">
      <c r="A8" s="76">
        <v>127016</v>
      </c>
      <c r="B8" s="76" t="s">
        <v>156</v>
      </c>
      <c r="C8" s="77">
        <v>4551.63</v>
      </c>
      <c r="D8" s="77">
        <v>4551.63</v>
      </c>
      <c r="E8" s="77"/>
      <c r="F8" s="77"/>
      <c r="G8" s="77"/>
      <c r="H8" s="78">
        <v>3654.12</v>
      </c>
      <c r="I8" s="79">
        <v>897.51</v>
      </c>
      <c r="J8" s="81" t="s">
        <v>514</v>
      </c>
      <c r="K8" s="82" t="s">
        <v>456</v>
      </c>
      <c r="L8" s="8" t="s">
        <v>515</v>
      </c>
      <c r="M8" s="4" t="s">
        <v>516</v>
      </c>
      <c r="N8" s="4"/>
      <c r="O8" s="4" t="s">
        <v>517</v>
      </c>
      <c r="P8" s="4"/>
      <c r="Q8" s="4" t="s">
        <v>518</v>
      </c>
      <c r="R8" s="4" t="s">
        <v>461</v>
      </c>
      <c r="S8" s="4"/>
    </row>
    <row r="9" spans="1:19" ht="19.5" customHeight="1">
      <c r="A9" s="76"/>
      <c r="B9" s="76"/>
      <c r="C9" s="77"/>
      <c r="D9" s="77"/>
      <c r="E9" s="77"/>
      <c r="F9" s="77"/>
      <c r="G9" s="77"/>
      <c r="H9" s="78"/>
      <c r="I9" s="79"/>
      <c r="J9" s="81"/>
      <c r="K9" s="82"/>
      <c r="L9" s="8" t="s">
        <v>519</v>
      </c>
      <c r="M9" s="4" t="s">
        <v>520</v>
      </c>
      <c r="N9" s="4"/>
      <c r="O9" s="4" t="s">
        <v>480</v>
      </c>
      <c r="P9" s="4"/>
      <c r="Q9" s="4" t="s">
        <v>521</v>
      </c>
      <c r="R9" s="4" t="s">
        <v>461</v>
      </c>
      <c r="S9" s="4"/>
    </row>
    <row r="10" spans="1:19" ht="19.5" customHeight="1">
      <c r="A10" s="76"/>
      <c r="B10" s="76"/>
      <c r="C10" s="77"/>
      <c r="D10" s="77"/>
      <c r="E10" s="77"/>
      <c r="F10" s="77"/>
      <c r="G10" s="77"/>
      <c r="H10" s="78"/>
      <c r="I10" s="79"/>
      <c r="J10" s="81"/>
      <c r="K10" s="82"/>
      <c r="L10" s="8" t="s">
        <v>522</v>
      </c>
      <c r="M10" s="4" t="s">
        <v>523</v>
      </c>
      <c r="N10" s="4"/>
      <c r="O10" s="4" t="s">
        <v>459</v>
      </c>
      <c r="P10" s="4"/>
      <c r="Q10" s="4" t="s">
        <v>460</v>
      </c>
      <c r="R10" s="4" t="s">
        <v>461</v>
      </c>
      <c r="S10" s="4"/>
    </row>
    <row r="11" spans="1:19" ht="19.5" customHeight="1">
      <c r="A11" s="76"/>
      <c r="B11" s="76"/>
      <c r="C11" s="77"/>
      <c r="D11" s="77"/>
      <c r="E11" s="77"/>
      <c r="F11" s="77"/>
      <c r="G11" s="77"/>
      <c r="H11" s="78"/>
      <c r="I11" s="79"/>
      <c r="J11" s="81"/>
      <c r="K11" s="82"/>
      <c r="L11" s="8" t="s">
        <v>450</v>
      </c>
      <c r="M11" s="4" t="s">
        <v>524</v>
      </c>
      <c r="N11" s="4"/>
      <c r="O11" s="4" t="s">
        <v>525</v>
      </c>
      <c r="P11" s="4"/>
      <c r="Q11" s="4" t="s">
        <v>525</v>
      </c>
      <c r="R11" s="4" t="s">
        <v>476</v>
      </c>
      <c r="S11" s="4"/>
    </row>
    <row r="12" spans="1:19" ht="19.5" customHeight="1">
      <c r="A12" s="76"/>
      <c r="B12" s="76"/>
      <c r="C12" s="77"/>
      <c r="D12" s="77"/>
      <c r="E12" s="77"/>
      <c r="F12" s="77"/>
      <c r="G12" s="77"/>
      <c r="H12" s="78"/>
      <c r="I12" s="79"/>
      <c r="J12" s="81"/>
      <c r="K12" s="82" t="s">
        <v>526</v>
      </c>
      <c r="L12" s="8" t="s">
        <v>493</v>
      </c>
      <c r="M12" s="4" t="s">
        <v>527</v>
      </c>
      <c r="N12" s="4"/>
      <c r="O12" s="4" t="s">
        <v>525</v>
      </c>
      <c r="P12" s="4"/>
      <c r="Q12" s="4" t="s">
        <v>525</v>
      </c>
      <c r="R12" s="4" t="s">
        <v>476</v>
      </c>
      <c r="S12" s="4"/>
    </row>
    <row r="13" spans="1:19" ht="19.5" customHeight="1">
      <c r="A13" s="76"/>
      <c r="B13" s="76"/>
      <c r="C13" s="77"/>
      <c r="D13" s="77"/>
      <c r="E13" s="77"/>
      <c r="F13" s="77"/>
      <c r="G13" s="77"/>
      <c r="H13" s="78"/>
      <c r="I13" s="79"/>
      <c r="J13" s="81"/>
      <c r="K13" s="82"/>
      <c r="L13" s="8" t="s">
        <v>463</v>
      </c>
      <c r="M13" s="4" t="s">
        <v>528</v>
      </c>
      <c r="N13" s="4"/>
      <c r="O13" s="4" t="s">
        <v>529</v>
      </c>
      <c r="P13" s="4"/>
      <c r="Q13" s="4" t="s">
        <v>529</v>
      </c>
      <c r="R13" s="4" t="s">
        <v>476</v>
      </c>
      <c r="S13" s="4"/>
    </row>
    <row r="14" spans="1:19" ht="19.5" customHeight="1">
      <c r="A14" s="76"/>
      <c r="B14" s="76"/>
      <c r="C14" s="77"/>
      <c r="D14" s="77"/>
      <c r="E14" s="77"/>
      <c r="F14" s="77"/>
      <c r="G14" s="77"/>
      <c r="H14" s="78"/>
      <c r="I14" s="79"/>
      <c r="J14" s="81"/>
      <c r="K14" s="82"/>
      <c r="L14" s="8" t="s">
        <v>489</v>
      </c>
      <c r="M14" s="4" t="s">
        <v>530</v>
      </c>
      <c r="N14" s="4"/>
      <c r="O14" s="4" t="s">
        <v>471</v>
      </c>
      <c r="P14" s="4"/>
      <c r="Q14" s="4" t="s">
        <v>521</v>
      </c>
      <c r="R14" s="4" t="s">
        <v>461</v>
      </c>
      <c r="S14" s="4"/>
    </row>
    <row r="15" spans="1:19" ht="19.5" customHeight="1">
      <c r="A15" s="76"/>
      <c r="B15" s="76"/>
      <c r="C15" s="77"/>
      <c r="D15" s="77"/>
      <c r="E15" s="77"/>
      <c r="F15" s="77"/>
      <c r="G15" s="77"/>
      <c r="H15" s="78"/>
      <c r="I15" s="79"/>
      <c r="J15" s="81"/>
      <c r="K15" s="82"/>
      <c r="L15" s="8" t="s">
        <v>531</v>
      </c>
      <c r="M15" s="4" t="s">
        <v>532</v>
      </c>
      <c r="N15" s="4"/>
      <c r="O15" s="4" t="s">
        <v>453</v>
      </c>
      <c r="P15" s="4"/>
      <c r="Q15" s="4" t="s">
        <v>521</v>
      </c>
      <c r="R15" s="4" t="s">
        <v>461</v>
      </c>
      <c r="S15" s="4"/>
    </row>
    <row r="16" spans="1:19" ht="19.5" customHeight="1">
      <c r="A16" s="76"/>
      <c r="B16" s="76"/>
      <c r="C16" s="77"/>
      <c r="D16" s="77"/>
      <c r="E16" s="77"/>
      <c r="F16" s="77"/>
      <c r="G16" s="77"/>
      <c r="H16" s="78"/>
      <c r="I16" s="79"/>
      <c r="J16" s="81"/>
      <c r="K16" s="7" t="s">
        <v>465</v>
      </c>
      <c r="L16" s="8" t="s">
        <v>466</v>
      </c>
      <c r="M16" s="4" t="s">
        <v>533</v>
      </c>
      <c r="N16" s="4"/>
      <c r="O16" s="4" t="s">
        <v>468</v>
      </c>
      <c r="P16" s="4"/>
      <c r="Q16" s="4" t="s">
        <v>521</v>
      </c>
      <c r="R16" s="4" t="s">
        <v>461</v>
      </c>
      <c r="S16" s="4"/>
    </row>
  </sheetData>
  <mergeCells count="23">
    <mergeCell ref="I8:I16"/>
    <mergeCell ref="J5:J7"/>
    <mergeCell ref="J8:J16"/>
    <mergeCell ref="K8:K11"/>
    <mergeCell ref="K12:K15"/>
    <mergeCell ref="K5:S6"/>
    <mergeCell ref="D8:D16"/>
    <mergeCell ref="E8:E16"/>
    <mergeCell ref="F8:F16"/>
    <mergeCell ref="G8:G16"/>
    <mergeCell ref="H8:H16"/>
    <mergeCell ref="A8:A16"/>
    <mergeCell ref="B5:B7"/>
    <mergeCell ref="B8:B16"/>
    <mergeCell ref="C6:C7"/>
    <mergeCell ref="C8:C16"/>
    <mergeCell ref="A2:S2"/>
    <mergeCell ref="A3:S3"/>
    <mergeCell ref="Q4:S4"/>
    <mergeCell ref="C5:I5"/>
    <mergeCell ref="D6:G6"/>
    <mergeCell ref="H6:I6"/>
    <mergeCell ref="A5:A7"/>
  </mergeCells>
  <phoneticPr fontId="17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A2" zoomScale="120" zoomScaleNormal="120" workbookViewId="0">
      <selection activeCell="C15" sqref="C15:D15"/>
    </sheetView>
  </sheetViews>
  <sheetFormatPr defaultColWidth="10" defaultRowHeight="13.5"/>
  <cols>
    <col min="1" max="1" width="29.5" style="1" customWidth="1"/>
    <col min="2" max="2" width="10.125" style="1" customWidth="1"/>
    <col min="3" max="3" width="23.125" style="1" customWidth="1"/>
    <col min="4" max="4" width="11.125" style="1" customWidth="1"/>
    <col min="5" max="5" width="24" style="1" customWidth="1"/>
    <col min="6" max="6" width="10.5" style="1" customWidth="1"/>
    <col min="7" max="7" width="20.25" style="1" customWidth="1"/>
    <col min="8" max="8" width="11" style="1" customWidth="1"/>
    <col min="9" max="9" width="9.75" style="1" customWidth="1"/>
    <col min="10" max="16384" width="10" style="1"/>
  </cols>
  <sheetData>
    <row r="1" spans="1:8" ht="12.95" customHeight="1">
      <c r="A1" s="2"/>
      <c r="H1" s="16" t="s">
        <v>30</v>
      </c>
    </row>
    <row r="2" spans="1:8" ht="24.2" customHeight="1">
      <c r="A2" s="59" t="s">
        <v>6</v>
      </c>
      <c r="B2" s="59"/>
      <c r="C2" s="59"/>
      <c r="D2" s="59"/>
      <c r="E2" s="59"/>
      <c r="F2" s="59"/>
      <c r="G2" s="59"/>
      <c r="H2" s="59"/>
    </row>
    <row r="3" spans="1:8" ht="17.25" customHeight="1">
      <c r="A3" s="60" t="s">
        <v>31</v>
      </c>
      <c r="B3" s="60"/>
      <c r="C3" s="60"/>
      <c r="D3" s="60"/>
      <c r="E3" s="60"/>
      <c r="F3" s="60"/>
      <c r="G3" s="61" t="s">
        <v>32</v>
      </c>
      <c r="H3" s="61"/>
    </row>
    <row r="4" spans="1:8" ht="17.850000000000001" customHeight="1">
      <c r="A4" s="62" t="s">
        <v>33</v>
      </c>
      <c r="B4" s="62"/>
      <c r="C4" s="62" t="s">
        <v>34</v>
      </c>
      <c r="D4" s="62"/>
      <c r="E4" s="62"/>
      <c r="F4" s="62"/>
      <c r="G4" s="62"/>
      <c r="H4" s="62"/>
    </row>
    <row r="5" spans="1:8" ht="22.35" customHeight="1">
      <c r="A5" s="10" t="s">
        <v>35</v>
      </c>
      <c r="B5" s="10" t="s">
        <v>36</v>
      </c>
      <c r="C5" s="10" t="s">
        <v>37</v>
      </c>
      <c r="D5" s="10" t="s">
        <v>36</v>
      </c>
      <c r="E5" s="10" t="s">
        <v>38</v>
      </c>
      <c r="F5" s="10" t="s">
        <v>36</v>
      </c>
      <c r="G5" s="10" t="s">
        <v>39</v>
      </c>
      <c r="H5" s="10" t="s">
        <v>36</v>
      </c>
    </row>
    <row r="6" spans="1:8">
      <c r="A6" s="13" t="s">
        <v>40</v>
      </c>
      <c r="B6" s="15">
        <v>4551.63</v>
      </c>
      <c r="C6" s="14" t="s">
        <v>41</v>
      </c>
      <c r="D6" s="19"/>
      <c r="E6" s="13" t="s">
        <v>42</v>
      </c>
      <c r="F6" s="12">
        <f>SUM(F7:F9)</f>
        <v>3654.12</v>
      </c>
      <c r="G6" s="14" t="s">
        <v>43</v>
      </c>
      <c r="H6" s="15">
        <v>3511.95</v>
      </c>
    </row>
    <row r="7" spans="1:8">
      <c r="A7" s="14" t="s">
        <v>44</v>
      </c>
      <c r="B7" s="15"/>
      <c r="C7" s="14" t="s">
        <v>45</v>
      </c>
      <c r="D7" s="19"/>
      <c r="E7" s="14" t="s">
        <v>46</v>
      </c>
      <c r="F7" s="15">
        <v>3511.95</v>
      </c>
      <c r="G7" s="14" t="s">
        <v>47</v>
      </c>
      <c r="H7" s="15">
        <v>859.06</v>
      </c>
    </row>
    <row r="8" spans="1:8">
      <c r="A8" s="13" t="s">
        <v>48</v>
      </c>
      <c r="B8" s="15"/>
      <c r="C8" s="14" t="s">
        <v>49</v>
      </c>
      <c r="D8" s="19"/>
      <c r="E8" s="14" t="s">
        <v>50</v>
      </c>
      <c r="F8" s="15">
        <v>72.27</v>
      </c>
      <c r="G8" s="14" t="s">
        <v>51</v>
      </c>
      <c r="H8" s="15">
        <v>80</v>
      </c>
    </row>
    <row r="9" spans="1:8" ht="16.350000000000001" customHeight="1">
      <c r="A9" s="14" t="s">
        <v>52</v>
      </c>
      <c r="B9" s="15"/>
      <c r="C9" s="14" t="s">
        <v>53</v>
      </c>
      <c r="D9" s="19"/>
      <c r="E9" s="14" t="s">
        <v>54</v>
      </c>
      <c r="F9" s="15">
        <v>69.900000000000006</v>
      </c>
      <c r="G9" s="14" t="s">
        <v>55</v>
      </c>
      <c r="H9" s="15"/>
    </row>
    <row r="10" spans="1:8" ht="16.350000000000001" customHeight="1">
      <c r="A10" s="14" t="s">
        <v>56</v>
      </c>
      <c r="B10" s="15"/>
      <c r="C10" s="14" t="s">
        <v>57</v>
      </c>
      <c r="D10" s="19">
        <v>3765.91</v>
      </c>
      <c r="E10" s="13" t="s">
        <v>58</v>
      </c>
      <c r="F10" s="12">
        <f>SUM(F11:F20)</f>
        <v>897.51</v>
      </c>
      <c r="G10" s="14" t="s">
        <v>59</v>
      </c>
      <c r="H10" s="15"/>
    </row>
    <row r="11" spans="1:8" ht="16.350000000000001" customHeight="1">
      <c r="A11" s="14" t="s">
        <v>60</v>
      </c>
      <c r="B11" s="15"/>
      <c r="C11" s="14" t="s">
        <v>61</v>
      </c>
      <c r="D11" s="19"/>
      <c r="E11" s="14" t="s">
        <v>62</v>
      </c>
      <c r="F11" s="15"/>
      <c r="G11" s="14" t="s">
        <v>63</v>
      </c>
      <c r="H11" s="15"/>
    </row>
    <row r="12" spans="1:8">
      <c r="A12" s="14" t="s">
        <v>64</v>
      </c>
      <c r="B12" s="15"/>
      <c r="C12" s="14" t="s">
        <v>65</v>
      </c>
      <c r="D12" s="19"/>
      <c r="E12" s="14" t="s">
        <v>66</v>
      </c>
      <c r="F12" s="15">
        <v>786.79</v>
      </c>
      <c r="G12" s="14" t="s">
        <v>67</v>
      </c>
      <c r="H12" s="15"/>
    </row>
    <row r="13" spans="1:8" ht="16.350000000000001" customHeight="1">
      <c r="A13" s="14" t="s">
        <v>68</v>
      </c>
      <c r="B13" s="15"/>
      <c r="C13" s="14" t="s">
        <v>69</v>
      </c>
      <c r="D13" s="19">
        <v>364.69</v>
      </c>
      <c r="E13" s="14" t="s">
        <v>70</v>
      </c>
      <c r="F13" s="15">
        <v>25</v>
      </c>
      <c r="G13" s="14" t="s">
        <v>71</v>
      </c>
      <c r="H13" s="15"/>
    </row>
    <row r="14" spans="1:8">
      <c r="A14" s="14" t="s">
        <v>72</v>
      </c>
      <c r="B14" s="15"/>
      <c r="C14" s="14" t="s">
        <v>73</v>
      </c>
      <c r="D14" s="19"/>
      <c r="E14" s="14" t="s">
        <v>74</v>
      </c>
      <c r="F14" s="15"/>
      <c r="G14" s="14" t="s">
        <v>75</v>
      </c>
      <c r="H14" s="15">
        <v>94.9</v>
      </c>
    </row>
    <row r="15" spans="1:8" ht="16.350000000000001" customHeight="1">
      <c r="A15" s="14" t="s">
        <v>76</v>
      </c>
      <c r="B15" s="15"/>
      <c r="C15" s="14" t="s">
        <v>77</v>
      </c>
      <c r="D15" s="19">
        <v>421.03</v>
      </c>
      <c r="E15" s="14" t="s">
        <v>78</v>
      </c>
      <c r="F15" s="15"/>
      <c r="G15" s="14" t="s">
        <v>79</v>
      </c>
      <c r="H15" s="15"/>
    </row>
    <row r="16" spans="1:8" ht="16.350000000000001" customHeight="1">
      <c r="A16" s="14" t="s">
        <v>80</v>
      </c>
      <c r="B16" s="15"/>
      <c r="C16" s="14" t="s">
        <v>81</v>
      </c>
      <c r="D16" s="19"/>
      <c r="E16" s="14" t="s">
        <v>82</v>
      </c>
      <c r="F16" s="15">
        <v>80</v>
      </c>
      <c r="G16" s="14" t="s">
        <v>83</v>
      </c>
      <c r="H16" s="15"/>
    </row>
    <row r="17" spans="1:8" ht="16.350000000000001" customHeight="1">
      <c r="A17" s="14" t="s">
        <v>84</v>
      </c>
      <c r="B17" s="15"/>
      <c r="C17" s="14" t="s">
        <v>85</v>
      </c>
      <c r="D17" s="19"/>
      <c r="E17" s="14" t="s">
        <v>86</v>
      </c>
      <c r="F17" s="15"/>
      <c r="G17" s="14" t="s">
        <v>87</v>
      </c>
      <c r="H17" s="15"/>
    </row>
    <row r="18" spans="1:8" ht="16.350000000000001" customHeight="1">
      <c r="A18" s="14" t="s">
        <v>88</v>
      </c>
      <c r="B18" s="15"/>
      <c r="C18" s="14" t="s">
        <v>89</v>
      </c>
      <c r="D18" s="19"/>
      <c r="E18" s="14" t="s">
        <v>90</v>
      </c>
      <c r="F18" s="15"/>
      <c r="G18" s="14" t="s">
        <v>91</v>
      </c>
      <c r="H18" s="15"/>
    </row>
    <row r="19" spans="1:8" ht="16.350000000000001" customHeight="1">
      <c r="A19" s="14" t="s">
        <v>92</v>
      </c>
      <c r="B19" s="15"/>
      <c r="C19" s="14" t="s">
        <v>93</v>
      </c>
      <c r="D19" s="19"/>
      <c r="E19" s="14" t="s">
        <v>94</v>
      </c>
      <c r="F19" s="15"/>
      <c r="G19" s="14" t="s">
        <v>95</v>
      </c>
      <c r="H19" s="15">
        <v>5.72</v>
      </c>
    </row>
    <row r="20" spans="1:8" ht="16.350000000000001" customHeight="1">
      <c r="A20" s="13" t="s">
        <v>96</v>
      </c>
      <c r="B20" s="12"/>
      <c r="C20" s="14" t="s">
        <v>97</v>
      </c>
      <c r="D20" s="19"/>
      <c r="E20" s="14" t="s">
        <v>98</v>
      </c>
      <c r="F20" s="15">
        <v>5.72</v>
      </c>
      <c r="G20" s="14"/>
      <c r="H20" s="15"/>
    </row>
    <row r="21" spans="1:8" ht="16.350000000000001" customHeight="1">
      <c r="A21" s="13" t="s">
        <v>99</v>
      </c>
      <c r="B21" s="12"/>
      <c r="C21" s="14" t="s">
        <v>100</v>
      </c>
      <c r="D21" s="19"/>
      <c r="E21" s="13" t="s">
        <v>101</v>
      </c>
      <c r="F21" s="12"/>
      <c r="G21" s="14"/>
      <c r="H21" s="15"/>
    </row>
    <row r="22" spans="1:8" ht="16.350000000000001" customHeight="1">
      <c r="A22" s="13" t="s">
        <v>102</v>
      </c>
      <c r="B22" s="12"/>
      <c r="C22" s="14" t="s">
        <v>103</v>
      </c>
      <c r="D22" s="19"/>
      <c r="E22" s="14"/>
      <c r="F22" s="14"/>
      <c r="G22" s="14"/>
      <c r="H22" s="15"/>
    </row>
    <row r="23" spans="1:8" ht="16.350000000000001" customHeight="1">
      <c r="A23" s="13" t="s">
        <v>104</v>
      </c>
      <c r="B23" s="12"/>
      <c r="C23" s="14" t="s">
        <v>105</v>
      </c>
      <c r="D23" s="19"/>
      <c r="E23" s="14"/>
      <c r="F23" s="14"/>
      <c r="G23" s="14"/>
      <c r="H23" s="15"/>
    </row>
    <row r="24" spans="1:8" ht="16.350000000000001" customHeight="1">
      <c r="A24" s="13" t="s">
        <v>106</v>
      </c>
      <c r="B24" s="12"/>
      <c r="C24" s="14" t="s">
        <v>107</v>
      </c>
      <c r="D24" s="19"/>
      <c r="E24" s="14"/>
      <c r="F24" s="14"/>
      <c r="G24" s="14"/>
      <c r="H24" s="15"/>
    </row>
    <row r="25" spans="1:8" ht="16.350000000000001" customHeight="1">
      <c r="A25" s="14" t="s">
        <v>108</v>
      </c>
      <c r="B25" s="15"/>
      <c r="C25" s="14" t="s">
        <v>109</v>
      </c>
      <c r="D25" s="19"/>
      <c r="E25" s="14"/>
      <c r="F25" s="14"/>
      <c r="G25" s="14"/>
      <c r="H25" s="15"/>
    </row>
    <row r="26" spans="1:8" ht="16.350000000000001" customHeight="1">
      <c r="A26" s="14" t="s">
        <v>110</v>
      </c>
      <c r="B26" s="15"/>
      <c r="C26" s="14" t="s">
        <v>111</v>
      </c>
      <c r="D26" s="19"/>
      <c r="E26" s="14"/>
      <c r="F26" s="14"/>
      <c r="G26" s="14"/>
      <c r="H26" s="15"/>
    </row>
    <row r="27" spans="1:8" ht="16.350000000000001" customHeight="1">
      <c r="A27" s="14" t="s">
        <v>112</v>
      </c>
      <c r="B27" s="15"/>
      <c r="C27" s="14" t="s">
        <v>113</v>
      </c>
      <c r="D27" s="19"/>
      <c r="E27" s="14"/>
      <c r="F27" s="14"/>
      <c r="G27" s="14"/>
      <c r="H27" s="15"/>
    </row>
    <row r="28" spans="1:8" ht="16.350000000000001" customHeight="1">
      <c r="A28" s="13" t="s">
        <v>114</v>
      </c>
      <c r="B28" s="12"/>
      <c r="C28" s="14" t="s">
        <v>115</v>
      </c>
      <c r="D28" s="19"/>
      <c r="E28" s="14"/>
      <c r="F28" s="14"/>
      <c r="G28" s="14"/>
      <c r="H28" s="15"/>
    </row>
    <row r="29" spans="1:8" ht="16.350000000000001" customHeight="1">
      <c r="A29" s="13" t="s">
        <v>116</v>
      </c>
      <c r="B29" s="12"/>
      <c r="C29" s="14" t="s">
        <v>117</v>
      </c>
      <c r="D29" s="19"/>
      <c r="E29" s="14"/>
      <c r="F29" s="14"/>
      <c r="G29" s="14"/>
      <c r="H29" s="15"/>
    </row>
    <row r="30" spans="1:8" ht="16.350000000000001" customHeight="1">
      <c r="A30" s="13" t="s">
        <v>118</v>
      </c>
      <c r="B30" s="12"/>
      <c r="C30" s="14" t="s">
        <v>119</v>
      </c>
      <c r="D30" s="19"/>
      <c r="E30" s="14"/>
      <c r="F30" s="14"/>
      <c r="G30" s="14"/>
      <c r="H30" s="15"/>
    </row>
    <row r="31" spans="1:8" ht="16.350000000000001" customHeight="1">
      <c r="A31" s="13" t="s">
        <v>120</v>
      </c>
      <c r="B31" s="12"/>
      <c r="C31" s="14" t="s">
        <v>121</v>
      </c>
      <c r="D31" s="19"/>
      <c r="E31" s="14"/>
      <c r="F31" s="14"/>
      <c r="G31" s="14"/>
      <c r="H31" s="15"/>
    </row>
    <row r="32" spans="1:8" ht="16.350000000000001" customHeight="1">
      <c r="A32" s="13" t="s">
        <v>122</v>
      </c>
      <c r="B32" s="12"/>
      <c r="C32" s="14" t="s">
        <v>123</v>
      </c>
      <c r="D32" s="19"/>
      <c r="E32" s="14"/>
      <c r="F32" s="14"/>
      <c r="G32" s="14"/>
      <c r="H32" s="15"/>
    </row>
    <row r="33" spans="1:8" ht="16.350000000000001" customHeight="1">
      <c r="A33" s="14"/>
      <c r="B33" s="14"/>
      <c r="C33" s="14" t="s">
        <v>124</v>
      </c>
      <c r="D33" s="19"/>
      <c r="E33" s="14"/>
      <c r="F33" s="14"/>
      <c r="G33" s="14"/>
      <c r="H33" s="14"/>
    </row>
    <row r="34" spans="1:8" ht="16.350000000000001" customHeight="1">
      <c r="A34" s="14"/>
      <c r="B34" s="14"/>
      <c r="C34" s="14" t="s">
        <v>125</v>
      </c>
      <c r="D34" s="19"/>
      <c r="E34" s="14"/>
      <c r="F34" s="14"/>
      <c r="G34" s="14"/>
      <c r="H34" s="14"/>
    </row>
    <row r="35" spans="1:8" ht="16.350000000000001" customHeight="1">
      <c r="A35" s="14"/>
      <c r="B35" s="14"/>
      <c r="C35" s="14" t="s">
        <v>126</v>
      </c>
      <c r="D35" s="19"/>
      <c r="E35" s="14"/>
      <c r="F35" s="14"/>
      <c r="G35" s="14"/>
      <c r="H35" s="14"/>
    </row>
    <row r="36" spans="1:8" ht="16.350000000000001" customHeight="1">
      <c r="A36" s="14"/>
      <c r="B36" s="14"/>
      <c r="C36" s="14"/>
      <c r="D36" s="14"/>
      <c r="E36" s="14"/>
      <c r="F36" s="14"/>
      <c r="G36" s="14"/>
      <c r="H36" s="14"/>
    </row>
    <row r="37" spans="1:8" ht="16.350000000000001" customHeight="1">
      <c r="A37" s="13" t="s">
        <v>127</v>
      </c>
      <c r="B37" s="12">
        <v>4551.63</v>
      </c>
      <c r="C37" s="13" t="s">
        <v>128</v>
      </c>
      <c r="D37" s="12">
        <f>SUM(D6:D35)</f>
        <v>4551.63</v>
      </c>
      <c r="E37" s="13" t="s">
        <v>128</v>
      </c>
      <c r="F37" s="12">
        <f>SUM(F6,F10,F21)</f>
        <v>4551.63</v>
      </c>
      <c r="G37" s="13" t="s">
        <v>128</v>
      </c>
      <c r="H37" s="12">
        <f>SUM(H6:H19)</f>
        <v>4551.63</v>
      </c>
    </row>
    <row r="38" spans="1:8" ht="16.350000000000001" customHeight="1">
      <c r="A38" s="13" t="s">
        <v>129</v>
      </c>
      <c r="B38" s="12"/>
      <c r="C38" s="13" t="s">
        <v>130</v>
      </c>
      <c r="D38" s="12"/>
      <c r="E38" s="13" t="s">
        <v>130</v>
      </c>
      <c r="F38" s="12"/>
      <c r="G38" s="13" t="s">
        <v>130</v>
      </c>
      <c r="H38" s="12"/>
    </row>
    <row r="39" spans="1:8" ht="16.350000000000001" customHeight="1">
      <c r="A39" s="14"/>
      <c r="B39" s="15"/>
      <c r="C39" s="14"/>
      <c r="D39" s="15"/>
      <c r="E39" s="13"/>
      <c r="F39" s="12"/>
      <c r="G39" s="13"/>
      <c r="H39" s="12"/>
    </row>
    <row r="40" spans="1:8" ht="16.350000000000001" customHeight="1">
      <c r="A40" s="13" t="s">
        <v>131</v>
      </c>
      <c r="B40" s="12">
        <v>4551.63</v>
      </c>
      <c r="C40" s="13" t="s">
        <v>132</v>
      </c>
      <c r="D40" s="12">
        <f t="shared" ref="D40:H40" si="0">D37-D38</f>
        <v>4551.63</v>
      </c>
      <c r="E40" s="13" t="s">
        <v>132</v>
      </c>
      <c r="F40" s="12">
        <f t="shared" si="0"/>
        <v>4551.63</v>
      </c>
      <c r="G40" s="13" t="s">
        <v>132</v>
      </c>
      <c r="H40" s="12">
        <f t="shared" si="0"/>
        <v>4551.63</v>
      </c>
    </row>
  </sheetData>
  <mergeCells count="5">
    <mergeCell ref="A2:H2"/>
    <mergeCell ref="A3:F3"/>
    <mergeCell ref="G3:H3"/>
    <mergeCell ref="A4:B4"/>
    <mergeCell ref="C4:H4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E16" sqref="E16"/>
    </sheetView>
  </sheetViews>
  <sheetFormatPr defaultColWidth="10" defaultRowHeight="13.5"/>
  <cols>
    <col min="1" max="1" width="5.875" style="1" customWidth="1"/>
    <col min="2" max="2" width="17.25" style="1" customWidth="1"/>
    <col min="3" max="3" width="8.625" style="1" customWidth="1"/>
    <col min="4" max="25" width="7.75" style="1" customWidth="1"/>
    <col min="26" max="26" width="9.75" style="1" customWidth="1"/>
    <col min="27" max="16384" width="10" style="1"/>
  </cols>
  <sheetData>
    <row r="1" spans="1:25" ht="16.350000000000001" customHeight="1">
      <c r="A1" s="2"/>
      <c r="X1" s="63" t="s">
        <v>133</v>
      </c>
      <c r="Y1" s="63"/>
    </row>
    <row r="2" spans="1:25" ht="33.6" customHeight="1">
      <c r="A2" s="64" t="s">
        <v>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5" ht="22.35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1" t="s">
        <v>32</v>
      </c>
      <c r="Y3" s="61"/>
    </row>
    <row r="4" spans="1:25" ht="22.35" customHeight="1">
      <c r="A4" s="65" t="s">
        <v>134</v>
      </c>
      <c r="B4" s="65" t="s">
        <v>135</v>
      </c>
      <c r="C4" s="65" t="s">
        <v>136</v>
      </c>
      <c r="D4" s="65" t="s">
        <v>137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 t="s">
        <v>129</v>
      </c>
      <c r="T4" s="65"/>
      <c r="U4" s="65"/>
      <c r="V4" s="65"/>
      <c r="W4" s="65"/>
      <c r="X4" s="65"/>
      <c r="Y4" s="65"/>
    </row>
    <row r="5" spans="1:25" ht="22.35" customHeight="1">
      <c r="A5" s="65"/>
      <c r="B5" s="65"/>
      <c r="C5" s="65"/>
      <c r="D5" s="65" t="s">
        <v>138</v>
      </c>
      <c r="E5" s="65" t="s">
        <v>139</v>
      </c>
      <c r="F5" s="65" t="s">
        <v>140</v>
      </c>
      <c r="G5" s="65" t="s">
        <v>141</v>
      </c>
      <c r="H5" s="65" t="s">
        <v>142</v>
      </c>
      <c r="I5" s="65" t="s">
        <v>143</v>
      </c>
      <c r="J5" s="65" t="s">
        <v>144</v>
      </c>
      <c r="K5" s="65"/>
      <c r="L5" s="65"/>
      <c r="M5" s="65"/>
      <c r="N5" s="65" t="s">
        <v>145</v>
      </c>
      <c r="O5" s="65" t="s">
        <v>146</v>
      </c>
      <c r="P5" s="65" t="s">
        <v>147</v>
      </c>
      <c r="Q5" s="65" t="s">
        <v>148</v>
      </c>
      <c r="R5" s="65" t="s">
        <v>149</v>
      </c>
      <c r="S5" s="65" t="s">
        <v>138</v>
      </c>
      <c r="T5" s="65" t="s">
        <v>139</v>
      </c>
      <c r="U5" s="65" t="s">
        <v>140</v>
      </c>
      <c r="V5" s="65" t="s">
        <v>141</v>
      </c>
      <c r="W5" s="65" t="s">
        <v>142</v>
      </c>
      <c r="X5" s="65" t="s">
        <v>143</v>
      </c>
      <c r="Y5" s="65" t="s">
        <v>150</v>
      </c>
    </row>
    <row r="6" spans="1:25" ht="22.35" customHeight="1">
      <c r="A6" s="65"/>
      <c r="B6" s="65"/>
      <c r="C6" s="65"/>
      <c r="D6" s="65"/>
      <c r="E6" s="65"/>
      <c r="F6" s="65"/>
      <c r="G6" s="65"/>
      <c r="H6" s="65"/>
      <c r="I6" s="65"/>
      <c r="J6" s="17" t="s">
        <v>151</v>
      </c>
      <c r="K6" s="17" t="s">
        <v>152</v>
      </c>
      <c r="L6" s="17" t="s">
        <v>153</v>
      </c>
      <c r="M6" s="17" t="s">
        <v>142</v>
      </c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</row>
    <row r="7" spans="1:25" ht="22.9" customHeight="1">
      <c r="A7" s="13"/>
      <c r="B7" s="13" t="s">
        <v>136</v>
      </c>
      <c r="C7" s="19">
        <f>SUM(C8)</f>
        <v>4551.63</v>
      </c>
      <c r="D7" s="19">
        <f t="shared" ref="D7:Y7" si="0">SUM(D8)</f>
        <v>4551.63</v>
      </c>
      <c r="E7" s="19">
        <f t="shared" si="0"/>
        <v>4551.63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19">
        <f t="shared" si="0"/>
        <v>0</v>
      </c>
      <c r="O7" s="19">
        <f t="shared" si="0"/>
        <v>0</v>
      </c>
      <c r="P7" s="19">
        <f t="shared" si="0"/>
        <v>0</v>
      </c>
      <c r="Q7" s="19">
        <f t="shared" si="0"/>
        <v>0</v>
      </c>
      <c r="R7" s="19">
        <f t="shared" si="0"/>
        <v>0</v>
      </c>
      <c r="S7" s="19">
        <f t="shared" si="0"/>
        <v>0</v>
      </c>
      <c r="T7" s="19">
        <f t="shared" si="0"/>
        <v>0</v>
      </c>
      <c r="U7" s="19">
        <f t="shared" si="0"/>
        <v>0</v>
      </c>
      <c r="V7" s="19">
        <f t="shared" si="0"/>
        <v>0</v>
      </c>
      <c r="W7" s="19">
        <f t="shared" si="0"/>
        <v>0</v>
      </c>
      <c r="X7" s="19">
        <f t="shared" si="0"/>
        <v>0</v>
      </c>
      <c r="Y7" s="19">
        <f t="shared" si="0"/>
        <v>0</v>
      </c>
    </row>
    <row r="8" spans="1:25" ht="22.9" customHeight="1">
      <c r="A8" s="11" t="s">
        <v>154</v>
      </c>
      <c r="B8" s="11" t="s">
        <v>155</v>
      </c>
      <c r="C8" s="19">
        <f>SUM(C9)</f>
        <v>4551.63</v>
      </c>
      <c r="D8" s="19">
        <f>SUM(D9)</f>
        <v>4551.63</v>
      </c>
      <c r="E8" s="19">
        <f>SUM(E9)</f>
        <v>4551.63</v>
      </c>
      <c r="F8" s="19">
        <f t="shared" ref="F8:Y8" si="1">SUM(F9)</f>
        <v>0</v>
      </c>
      <c r="G8" s="19">
        <f t="shared" si="1"/>
        <v>0</v>
      </c>
      <c r="H8" s="19">
        <f t="shared" si="1"/>
        <v>0</v>
      </c>
      <c r="I8" s="19">
        <f t="shared" si="1"/>
        <v>0</v>
      </c>
      <c r="J8" s="19">
        <f t="shared" si="1"/>
        <v>0</v>
      </c>
      <c r="K8" s="19">
        <f t="shared" si="1"/>
        <v>0</v>
      </c>
      <c r="L8" s="19">
        <f t="shared" si="1"/>
        <v>0</v>
      </c>
      <c r="M8" s="19">
        <f t="shared" si="1"/>
        <v>0</v>
      </c>
      <c r="N8" s="19">
        <f t="shared" si="1"/>
        <v>0</v>
      </c>
      <c r="O8" s="19">
        <f t="shared" si="1"/>
        <v>0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</row>
    <row r="9" spans="1:25" ht="22.9" customHeight="1">
      <c r="A9" s="18">
        <v>127016</v>
      </c>
      <c r="B9" s="18" t="s">
        <v>156</v>
      </c>
      <c r="C9" s="19">
        <f>D9+S9</f>
        <v>4551.63</v>
      </c>
      <c r="D9" s="19">
        <f>SUM(E9:R9)</f>
        <v>4551.63</v>
      </c>
      <c r="E9" s="19">
        <v>4551.63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21">
        <f>SUM(T9:Y9)</f>
        <v>0</v>
      </c>
      <c r="T9" s="15"/>
      <c r="U9" s="15"/>
      <c r="V9" s="15"/>
      <c r="W9" s="15"/>
      <c r="X9" s="15"/>
      <c r="Y9" s="15"/>
    </row>
    <row r="10" spans="1:25" ht="16.350000000000001" customHeight="1"/>
    <row r="11" spans="1:25" ht="16.350000000000001" customHeight="1">
      <c r="G11" s="2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K15"/>
  <sheetViews>
    <sheetView workbookViewId="0">
      <selection activeCell="D28" sqref="D28"/>
    </sheetView>
  </sheetViews>
  <sheetFormatPr defaultColWidth="10" defaultRowHeight="13.5"/>
  <cols>
    <col min="1" max="1" width="4.625" style="1" customWidth="1"/>
    <col min="2" max="2" width="4.875" style="1" customWidth="1"/>
    <col min="3" max="3" width="5" style="1" customWidth="1"/>
    <col min="4" max="4" width="12" style="1" customWidth="1"/>
    <col min="5" max="5" width="25.75" style="1" customWidth="1"/>
    <col min="6" max="6" width="12.375" style="1" customWidth="1"/>
    <col min="7" max="7" width="11.375" style="1" customWidth="1"/>
    <col min="8" max="8" width="14" style="1" customWidth="1"/>
    <col min="9" max="9" width="14.75" style="1" customWidth="1"/>
    <col min="10" max="11" width="17.5" style="1" customWidth="1"/>
    <col min="12" max="12" width="9.75" style="1" customWidth="1"/>
    <col min="13" max="16384" width="10" style="1"/>
  </cols>
  <sheetData>
    <row r="1" spans="1:11" ht="16.350000000000001" customHeight="1">
      <c r="A1" s="2"/>
      <c r="D1" s="36"/>
      <c r="K1" s="16" t="s">
        <v>157</v>
      </c>
    </row>
    <row r="2" spans="1:11" ht="31.9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24.95" customHeight="1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9" t="s">
        <v>32</v>
      </c>
    </row>
    <row r="4" spans="1:11" ht="27.6" customHeight="1">
      <c r="A4" s="62" t="s">
        <v>158</v>
      </c>
      <c r="B4" s="62"/>
      <c r="C4" s="62"/>
      <c r="D4" s="62" t="s">
        <v>159</v>
      </c>
      <c r="E4" s="62" t="s">
        <v>160</v>
      </c>
      <c r="F4" s="62" t="s">
        <v>136</v>
      </c>
      <c r="G4" s="62" t="s">
        <v>161</v>
      </c>
      <c r="H4" s="62" t="s">
        <v>162</v>
      </c>
      <c r="I4" s="62" t="s">
        <v>163</v>
      </c>
      <c r="J4" s="62" t="s">
        <v>164</v>
      </c>
      <c r="K4" s="62" t="s">
        <v>165</v>
      </c>
    </row>
    <row r="5" spans="1:11" ht="25.9" customHeight="1">
      <c r="A5" s="10" t="s">
        <v>166</v>
      </c>
      <c r="B5" s="10" t="s">
        <v>167</v>
      </c>
      <c r="C5" s="10" t="s">
        <v>168</v>
      </c>
      <c r="D5" s="62"/>
      <c r="E5" s="62"/>
      <c r="F5" s="62"/>
      <c r="G5" s="62"/>
      <c r="H5" s="62"/>
      <c r="I5" s="62"/>
      <c r="J5" s="62"/>
      <c r="K5" s="62"/>
    </row>
    <row r="6" spans="1:11" s="51" customFormat="1" ht="20.100000000000001" customHeight="1">
      <c r="A6" s="4"/>
      <c r="B6" s="4"/>
      <c r="C6" s="4"/>
      <c r="D6" s="37" t="s">
        <v>136</v>
      </c>
      <c r="E6" s="37"/>
      <c r="F6" s="38">
        <f t="shared" ref="F6:H7" si="0">F7</f>
        <v>4551.63</v>
      </c>
      <c r="G6" s="38">
        <f t="shared" si="0"/>
        <v>3654.13</v>
      </c>
      <c r="H6" s="38">
        <f t="shared" si="0"/>
        <v>897.5</v>
      </c>
      <c r="I6" s="38"/>
      <c r="J6" s="37"/>
      <c r="K6" s="37"/>
    </row>
    <row r="7" spans="1:11" s="51" customFormat="1" ht="20.100000000000001" customHeight="1">
      <c r="A7" s="39"/>
      <c r="B7" s="39"/>
      <c r="C7" s="39"/>
      <c r="D7" s="35" t="s">
        <v>154</v>
      </c>
      <c r="E7" s="35" t="s">
        <v>155</v>
      </c>
      <c r="F7" s="38">
        <f t="shared" si="0"/>
        <v>4551.63</v>
      </c>
      <c r="G7" s="38">
        <f t="shared" si="0"/>
        <v>3654.13</v>
      </c>
      <c r="H7" s="38">
        <f t="shared" si="0"/>
        <v>897.5</v>
      </c>
      <c r="I7" s="38"/>
      <c r="J7" s="37"/>
      <c r="K7" s="37"/>
    </row>
    <row r="8" spans="1:11" s="51" customFormat="1" ht="20.100000000000001" customHeight="1">
      <c r="A8" s="39"/>
      <c r="B8" s="39"/>
      <c r="C8" s="39"/>
      <c r="D8" s="35">
        <v>127016</v>
      </c>
      <c r="E8" s="35" t="s">
        <v>156</v>
      </c>
      <c r="F8" s="38">
        <f>SUM(F9:F14)</f>
        <v>4551.63</v>
      </c>
      <c r="G8" s="38">
        <f>SUM(G9:G14)</f>
        <v>3654.13</v>
      </c>
      <c r="H8" s="38">
        <f>SUM(H9:H14)</f>
        <v>897.5</v>
      </c>
      <c r="I8" s="38"/>
      <c r="J8" s="37"/>
      <c r="K8" s="37"/>
    </row>
    <row r="9" spans="1:11" s="51" customFormat="1" ht="20.100000000000001" customHeight="1">
      <c r="A9" s="40" t="s">
        <v>169</v>
      </c>
      <c r="B9" s="40" t="s">
        <v>170</v>
      </c>
      <c r="C9" s="40" t="s">
        <v>171</v>
      </c>
      <c r="D9" s="41" t="s">
        <v>172</v>
      </c>
      <c r="E9" s="39" t="s">
        <v>173</v>
      </c>
      <c r="F9" s="42">
        <f t="shared" ref="F9:F14" si="1">SUM(G9:K9)</f>
        <v>5</v>
      </c>
      <c r="G9" s="42"/>
      <c r="H9" s="42">
        <v>5</v>
      </c>
      <c r="I9" s="42"/>
      <c r="J9" s="39"/>
      <c r="K9" s="39"/>
    </row>
    <row r="10" spans="1:11" s="51" customFormat="1" ht="20.100000000000001" customHeight="1">
      <c r="A10" s="40" t="s">
        <v>169</v>
      </c>
      <c r="B10" s="40" t="s">
        <v>174</v>
      </c>
      <c r="C10" s="40" t="s">
        <v>170</v>
      </c>
      <c r="D10" s="41" t="s">
        <v>175</v>
      </c>
      <c r="E10" s="39" t="s">
        <v>176</v>
      </c>
      <c r="F10" s="42">
        <f t="shared" si="1"/>
        <v>0</v>
      </c>
      <c r="G10" s="42"/>
      <c r="H10" s="42">
        <v>0</v>
      </c>
      <c r="I10" s="42"/>
      <c r="J10" s="39"/>
      <c r="K10" s="39"/>
    </row>
    <row r="11" spans="1:11" s="51" customFormat="1" ht="20.100000000000001" customHeight="1">
      <c r="A11" s="40" t="s">
        <v>169</v>
      </c>
      <c r="B11" s="40" t="s">
        <v>174</v>
      </c>
      <c r="C11" s="40" t="s">
        <v>171</v>
      </c>
      <c r="D11" s="41" t="s">
        <v>177</v>
      </c>
      <c r="E11" s="39" t="s">
        <v>178</v>
      </c>
      <c r="F11" s="42">
        <f t="shared" si="1"/>
        <v>3760.91</v>
      </c>
      <c r="G11" s="42">
        <v>2868.41</v>
      </c>
      <c r="H11" s="42">
        <v>892.5</v>
      </c>
      <c r="I11" s="42"/>
      <c r="J11" s="39"/>
      <c r="K11" s="39"/>
    </row>
    <row r="12" spans="1:11" s="51" customFormat="1" ht="20.100000000000001" customHeight="1">
      <c r="A12" s="40" t="s">
        <v>169</v>
      </c>
      <c r="B12" s="40" t="s">
        <v>179</v>
      </c>
      <c r="C12" s="40" t="s">
        <v>174</v>
      </c>
      <c r="D12" s="41" t="s">
        <v>180</v>
      </c>
      <c r="E12" s="39" t="s">
        <v>181</v>
      </c>
      <c r="F12" s="42">
        <f t="shared" si="1"/>
        <v>0</v>
      </c>
      <c r="G12" s="42"/>
      <c r="H12" s="42">
        <v>0</v>
      </c>
      <c r="I12" s="42"/>
      <c r="J12" s="39"/>
      <c r="K12" s="39"/>
    </row>
    <row r="13" spans="1:11" s="51" customFormat="1" ht="20.100000000000001" customHeight="1">
      <c r="A13" s="40" t="s">
        <v>182</v>
      </c>
      <c r="B13" s="40" t="s">
        <v>183</v>
      </c>
      <c r="C13" s="40" t="s">
        <v>183</v>
      </c>
      <c r="D13" s="41" t="s">
        <v>184</v>
      </c>
      <c r="E13" s="39" t="s">
        <v>185</v>
      </c>
      <c r="F13" s="42">
        <f t="shared" si="1"/>
        <v>364.69</v>
      </c>
      <c r="G13" s="42">
        <v>364.69</v>
      </c>
      <c r="H13" s="42"/>
      <c r="I13" s="42"/>
      <c r="J13" s="39"/>
      <c r="K13" s="39"/>
    </row>
    <row r="14" spans="1:11" s="51" customFormat="1" ht="20.100000000000001" customHeight="1">
      <c r="A14" s="40" t="s">
        <v>186</v>
      </c>
      <c r="B14" s="40" t="s">
        <v>187</v>
      </c>
      <c r="C14" s="40" t="s">
        <v>174</v>
      </c>
      <c r="D14" s="41" t="s">
        <v>188</v>
      </c>
      <c r="E14" s="39" t="s">
        <v>189</v>
      </c>
      <c r="F14" s="42">
        <f t="shared" si="1"/>
        <v>421.03</v>
      </c>
      <c r="G14" s="42">
        <v>421.03</v>
      </c>
      <c r="H14" s="42"/>
      <c r="I14" s="42"/>
      <c r="J14" s="39"/>
      <c r="K14" s="39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topLeftCell="F1" workbookViewId="0">
      <selection activeCell="F6" sqref="A6:XFD14"/>
    </sheetView>
  </sheetViews>
  <sheetFormatPr defaultColWidth="10" defaultRowHeight="13.5"/>
  <cols>
    <col min="1" max="1" width="3.625" style="1" customWidth="1"/>
    <col min="2" max="2" width="4.75" style="1" customWidth="1"/>
    <col min="3" max="3" width="4.625" style="1" customWidth="1"/>
    <col min="4" max="4" width="7.375" style="1" customWidth="1"/>
    <col min="5" max="5" width="21.125" style="1" customWidth="1"/>
    <col min="6" max="6" width="9.25" style="1" customWidth="1"/>
    <col min="7" max="8" width="8.625" style="1" customWidth="1"/>
    <col min="9" max="12" width="7.125" style="1" customWidth="1"/>
    <col min="13" max="13" width="6.75" style="1" customWidth="1"/>
    <col min="14" max="17" width="7.125" style="1" customWidth="1"/>
    <col min="18" max="18" width="7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3" t="s">
        <v>190</v>
      </c>
      <c r="T1" s="63"/>
    </row>
    <row r="2" spans="1:20" ht="42.2" customHeight="1">
      <c r="A2" s="64" t="s">
        <v>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19.899999999999999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 t="s">
        <v>32</v>
      </c>
      <c r="T3" s="61"/>
    </row>
    <row r="4" spans="1:20" ht="19.899999999999999" customHeight="1">
      <c r="A4" s="65" t="s">
        <v>158</v>
      </c>
      <c r="B4" s="65"/>
      <c r="C4" s="65"/>
      <c r="D4" s="65" t="s">
        <v>191</v>
      </c>
      <c r="E4" s="65" t="s">
        <v>192</v>
      </c>
      <c r="F4" s="65" t="s">
        <v>193</v>
      </c>
      <c r="G4" s="65" t="s">
        <v>194</v>
      </c>
      <c r="H4" s="65" t="s">
        <v>195</v>
      </c>
      <c r="I4" s="65" t="s">
        <v>196</v>
      </c>
      <c r="J4" s="65" t="s">
        <v>197</v>
      </c>
      <c r="K4" s="65" t="s">
        <v>198</v>
      </c>
      <c r="L4" s="65" t="s">
        <v>199</v>
      </c>
      <c r="M4" s="65" t="s">
        <v>200</v>
      </c>
      <c r="N4" s="65" t="s">
        <v>201</v>
      </c>
      <c r="O4" s="65" t="s">
        <v>202</v>
      </c>
      <c r="P4" s="65" t="s">
        <v>203</v>
      </c>
      <c r="Q4" s="65" t="s">
        <v>204</v>
      </c>
      <c r="R4" s="65" t="s">
        <v>205</v>
      </c>
      <c r="S4" s="65" t="s">
        <v>206</v>
      </c>
      <c r="T4" s="65" t="s">
        <v>207</v>
      </c>
    </row>
    <row r="5" spans="1:20" ht="20.65" customHeight="1">
      <c r="A5" s="17" t="s">
        <v>166</v>
      </c>
      <c r="B5" s="17" t="s">
        <v>167</v>
      </c>
      <c r="C5" s="17" t="s">
        <v>168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ht="20.100000000000001" customHeight="1">
      <c r="A6" s="13"/>
      <c r="B6" s="13"/>
      <c r="C6" s="13"/>
      <c r="D6" s="13"/>
      <c r="E6" s="13" t="s">
        <v>136</v>
      </c>
      <c r="F6" s="12">
        <f>SUM(F7)</f>
        <v>4551.63</v>
      </c>
      <c r="G6" s="12">
        <f t="shared" ref="G6:T6" si="0">SUM(G7)</f>
        <v>3511.95</v>
      </c>
      <c r="H6" s="12">
        <f t="shared" si="0"/>
        <v>859.06</v>
      </c>
      <c r="I6" s="12">
        <f t="shared" si="0"/>
        <v>80</v>
      </c>
      <c r="J6" s="12">
        <f t="shared" si="0"/>
        <v>0</v>
      </c>
      <c r="K6" s="12">
        <f t="shared" si="0"/>
        <v>0</v>
      </c>
      <c r="L6" s="12">
        <f t="shared" si="0"/>
        <v>0</v>
      </c>
      <c r="M6" s="12">
        <f t="shared" si="0"/>
        <v>0</v>
      </c>
      <c r="N6" s="12">
        <f t="shared" si="0"/>
        <v>0</v>
      </c>
      <c r="O6" s="12">
        <f t="shared" si="0"/>
        <v>94.9</v>
      </c>
      <c r="P6" s="12">
        <f t="shared" si="0"/>
        <v>0</v>
      </c>
      <c r="Q6" s="12">
        <f t="shared" si="0"/>
        <v>0</v>
      </c>
      <c r="R6" s="12">
        <f t="shared" si="0"/>
        <v>0</v>
      </c>
      <c r="S6" s="12">
        <f t="shared" si="0"/>
        <v>0</v>
      </c>
      <c r="T6" s="12">
        <f t="shared" si="0"/>
        <v>5.72</v>
      </c>
    </row>
    <row r="7" spans="1:20" ht="20.100000000000001" customHeight="1">
      <c r="A7" s="13"/>
      <c r="B7" s="13"/>
      <c r="C7" s="13"/>
      <c r="D7" s="11" t="s">
        <v>154</v>
      </c>
      <c r="E7" s="11" t="s">
        <v>155</v>
      </c>
      <c r="F7" s="12">
        <f>SUM(F8)</f>
        <v>4551.63</v>
      </c>
      <c r="G7" s="12">
        <f t="shared" ref="G7:T7" si="1">SUM(G8)</f>
        <v>3511.95</v>
      </c>
      <c r="H7" s="12">
        <f t="shared" si="1"/>
        <v>859.06</v>
      </c>
      <c r="I7" s="12">
        <f t="shared" si="1"/>
        <v>80</v>
      </c>
      <c r="J7" s="12">
        <f t="shared" si="1"/>
        <v>0</v>
      </c>
      <c r="K7" s="12">
        <f t="shared" si="1"/>
        <v>0</v>
      </c>
      <c r="L7" s="12">
        <f t="shared" si="1"/>
        <v>0</v>
      </c>
      <c r="M7" s="12">
        <f t="shared" si="1"/>
        <v>0</v>
      </c>
      <c r="N7" s="12">
        <f t="shared" si="1"/>
        <v>0</v>
      </c>
      <c r="O7" s="12">
        <f t="shared" si="1"/>
        <v>94.9</v>
      </c>
      <c r="P7" s="12">
        <f t="shared" si="1"/>
        <v>0</v>
      </c>
      <c r="Q7" s="12">
        <f t="shared" si="1"/>
        <v>0</v>
      </c>
      <c r="R7" s="12">
        <f t="shared" si="1"/>
        <v>0</v>
      </c>
      <c r="S7" s="12">
        <f t="shared" si="1"/>
        <v>0</v>
      </c>
      <c r="T7" s="12">
        <f t="shared" si="1"/>
        <v>5.72</v>
      </c>
    </row>
    <row r="8" spans="1:20" ht="20.100000000000001" customHeight="1">
      <c r="A8" s="13"/>
      <c r="B8" s="13"/>
      <c r="C8" s="13"/>
      <c r="D8" s="35">
        <v>127016</v>
      </c>
      <c r="E8" s="35" t="s">
        <v>156</v>
      </c>
      <c r="F8" s="12">
        <f>SUM(F9:F14)</f>
        <v>4551.63</v>
      </c>
      <c r="G8" s="12">
        <f t="shared" ref="G8:T8" si="2">SUM(G9:G14)</f>
        <v>3511.95</v>
      </c>
      <c r="H8" s="12">
        <f t="shared" si="2"/>
        <v>859.06</v>
      </c>
      <c r="I8" s="12">
        <f t="shared" si="2"/>
        <v>80</v>
      </c>
      <c r="J8" s="12">
        <f t="shared" si="2"/>
        <v>0</v>
      </c>
      <c r="K8" s="12">
        <f t="shared" si="2"/>
        <v>0</v>
      </c>
      <c r="L8" s="12">
        <f t="shared" si="2"/>
        <v>0</v>
      </c>
      <c r="M8" s="12">
        <f t="shared" si="2"/>
        <v>0</v>
      </c>
      <c r="N8" s="12">
        <f t="shared" si="2"/>
        <v>0</v>
      </c>
      <c r="O8" s="12">
        <f t="shared" si="2"/>
        <v>94.9</v>
      </c>
      <c r="P8" s="12">
        <f t="shared" si="2"/>
        <v>0</v>
      </c>
      <c r="Q8" s="12">
        <f t="shared" si="2"/>
        <v>0</v>
      </c>
      <c r="R8" s="12">
        <f t="shared" si="2"/>
        <v>0</v>
      </c>
      <c r="S8" s="12">
        <f t="shared" si="2"/>
        <v>0</v>
      </c>
      <c r="T8" s="12">
        <f t="shared" si="2"/>
        <v>5.72</v>
      </c>
    </row>
    <row r="9" spans="1:20" ht="20.100000000000001" customHeight="1">
      <c r="A9" s="20" t="s">
        <v>169</v>
      </c>
      <c r="B9" s="20" t="s">
        <v>174</v>
      </c>
      <c r="C9" s="20" t="s">
        <v>171</v>
      </c>
      <c r="D9" s="18" t="s">
        <v>208</v>
      </c>
      <c r="E9" s="14" t="s">
        <v>178</v>
      </c>
      <c r="F9" s="15">
        <f t="shared" ref="F9:F14" si="3">SUM(G9:T9)</f>
        <v>3760.91</v>
      </c>
      <c r="G9" s="15">
        <v>2726.23</v>
      </c>
      <c r="H9" s="15">
        <v>854.06</v>
      </c>
      <c r="I9" s="15">
        <v>80</v>
      </c>
      <c r="J9" s="15"/>
      <c r="K9" s="15"/>
      <c r="L9" s="15"/>
      <c r="M9" s="15"/>
      <c r="N9" s="15"/>
      <c r="O9" s="15">
        <v>94.9</v>
      </c>
      <c r="P9" s="15"/>
      <c r="Q9" s="15"/>
      <c r="R9" s="15"/>
      <c r="S9" s="15"/>
      <c r="T9" s="15">
        <v>5.72</v>
      </c>
    </row>
    <row r="10" spans="1:20" ht="20.100000000000001" customHeight="1">
      <c r="A10" s="20" t="s">
        <v>182</v>
      </c>
      <c r="B10" s="20" t="s">
        <v>183</v>
      </c>
      <c r="C10" s="20" t="s">
        <v>183</v>
      </c>
      <c r="D10" s="18" t="s">
        <v>208</v>
      </c>
      <c r="E10" s="14" t="s">
        <v>185</v>
      </c>
      <c r="F10" s="15">
        <f t="shared" si="3"/>
        <v>364.69</v>
      </c>
      <c r="G10" s="15">
        <v>364.69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ht="20.100000000000001" customHeight="1">
      <c r="A11" s="20" t="s">
        <v>186</v>
      </c>
      <c r="B11" s="20" t="s">
        <v>187</v>
      </c>
      <c r="C11" s="20" t="s">
        <v>174</v>
      </c>
      <c r="D11" s="18" t="s">
        <v>208</v>
      </c>
      <c r="E11" s="14" t="s">
        <v>189</v>
      </c>
      <c r="F11" s="15">
        <f t="shared" si="3"/>
        <v>421.03</v>
      </c>
      <c r="G11" s="15">
        <v>421.03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 ht="20.100000000000001" customHeight="1">
      <c r="A12" s="20" t="s">
        <v>169</v>
      </c>
      <c r="B12" s="20" t="s">
        <v>170</v>
      </c>
      <c r="C12" s="20" t="s">
        <v>171</v>
      </c>
      <c r="D12" s="18" t="s">
        <v>208</v>
      </c>
      <c r="E12" s="14" t="s">
        <v>173</v>
      </c>
      <c r="F12" s="15">
        <f t="shared" si="3"/>
        <v>5</v>
      </c>
      <c r="G12" s="15"/>
      <c r="H12" s="15">
        <v>5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0" ht="20.100000000000001" customHeight="1">
      <c r="A13" s="20" t="s">
        <v>169</v>
      </c>
      <c r="B13" s="20" t="s">
        <v>174</v>
      </c>
      <c r="C13" s="20" t="s">
        <v>170</v>
      </c>
      <c r="D13" s="18" t="s">
        <v>208</v>
      </c>
      <c r="E13" s="14" t="s">
        <v>176</v>
      </c>
      <c r="F13" s="15">
        <f t="shared" si="3"/>
        <v>0</v>
      </c>
      <c r="G13" s="15"/>
      <c r="H13" s="15">
        <v>0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1:20" ht="20.100000000000001" customHeight="1">
      <c r="A14" s="20" t="s">
        <v>169</v>
      </c>
      <c r="B14" s="20" t="s">
        <v>179</v>
      </c>
      <c r="C14" s="20" t="s">
        <v>174</v>
      </c>
      <c r="D14" s="18" t="s">
        <v>208</v>
      </c>
      <c r="E14" s="14" t="s">
        <v>181</v>
      </c>
      <c r="F14" s="15">
        <f t="shared" si="3"/>
        <v>0</v>
      </c>
      <c r="G14" s="15"/>
      <c r="H14" s="15">
        <v>0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topLeftCell="F1" zoomScale="150" zoomScaleNormal="150" workbookViewId="0">
      <selection activeCell="E16" sqref="E16"/>
    </sheetView>
  </sheetViews>
  <sheetFormatPr defaultColWidth="10" defaultRowHeight="13.5"/>
  <cols>
    <col min="1" max="2" width="4.125" style="1" customWidth="1"/>
    <col min="3" max="3" width="4.25" style="1" customWidth="1"/>
    <col min="4" max="4" width="6.125" style="1" customWidth="1"/>
    <col min="5" max="5" width="15.875" style="1" customWidth="1"/>
    <col min="6" max="6" width="9" style="1" customWidth="1"/>
    <col min="7" max="7" width="8.625" style="1" customWidth="1"/>
    <col min="8" max="8" width="7.375" style="1" customWidth="1"/>
    <col min="9" max="10" width="7.125" style="1" customWidth="1"/>
    <col min="11" max="11" width="7.375" style="1" customWidth="1"/>
    <col min="12" max="12" width="7.125" style="1" customWidth="1"/>
    <col min="13" max="13" width="9.5" style="1" customWidth="1"/>
    <col min="14" max="16" width="7.125" style="1" customWidth="1"/>
    <col min="17" max="17" width="5.875" style="1" customWidth="1"/>
    <col min="18" max="21" width="7.125" style="1" customWidth="1"/>
    <col min="22" max="23" width="9.75" style="1" customWidth="1"/>
    <col min="24" max="16384" width="10" style="1"/>
  </cols>
  <sheetData>
    <row r="1" spans="1:21" ht="16.350000000000001" customHeight="1">
      <c r="A1" s="2"/>
      <c r="T1" s="63" t="s">
        <v>209</v>
      </c>
      <c r="U1" s="63"/>
    </row>
    <row r="2" spans="1:21" ht="37.15" customHeight="1">
      <c r="A2" s="64" t="s">
        <v>10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1" ht="24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1" t="s">
        <v>32</v>
      </c>
      <c r="U3" s="61"/>
    </row>
    <row r="4" spans="1:21" ht="22.35" customHeight="1">
      <c r="A4" s="65" t="s">
        <v>158</v>
      </c>
      <c r="B4" s="65"/>
      <c r="C4" s="65"/>
      <c r="D4" s="65" t="s">
        <v>191</v>
      </c>
      <c r="E4" s="65" t="s">
        <v>192</v>
      </c>
      <c r="F4" s="65" t="s">
        <v>210</v>
      </c>
      <c r="G4" s="65" t="s">
        <v>161</v>
      </c>
      <c r="H4" s="65"/>
      <c r="I4" s="65"/>
      <c r="J4" s="65"/>
      <c r="K4" s="65" t="s">
        <v>162</v>
      </c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 ht="39.6" customHeight="1">
      <c r="A5" s="17" t="s">
        <v>166</v>
      </c>
      <c r="B5" s="17" t="s">
        <v>167</v>
      </c>
      <c r="C5" s="17" t="s">
        <v>168</v>
      </c>
      <c r="D5" s="65"/>
      <c r="E5" s="65"/>
      <c r="F5" s="65"/>
      <c r="G5" s="17" t="s">
        <v>136</v>
      </c>
      <c r="H5" s="17" t="s">
        <v>211</v>
      </c>
      <c r="I5" s="17" t="s">
        <v>212</v>
      </c>
      <c r="J5" s="17" t="s">
        <v>202</v>
      </c>
      <c r="K5" s="17" t="s">
        <v>136</v>
      </c>
      <c r="L5" s="17" t="s">
        <v>213</v>
      </c>
      <c r="M5" s="17" t="s">
        <v>214</v>
      </c>
      <c r="N5" s="17" t="s">
        <v>215</v>
      </c>
      <c r="O5" s="17" t="s">
        <v>204</v>
      </c>
      <c r="P5" s="17" t="s">
        <v>216</v>
      </c>
      <c r="Q5" s="17" t="s">
        <v>217</v>
      </c>
      <c r="R5" s="17" t="s">
        <v>218</v>
      </c>
      <c r="S5" s="17" t="s">
        <v>200</v>
      </c>
      <c r="T5" s="17" t="s">
        <v>203</v>
      </c>
      <c r="U5" s="17" t="s">
        <v>207</v>
      </c>
    </row>
    <row r="6" spans="1:21" ht="22.9" customHeight="1">
      <c r="A6" s="13"/>
      <c r="B6" s="13"/>
      <c r="C6" s="13"/>
      <c r="D6" s="13"/>
      <c r="E6" s="13" t="s">
        <v>136</v>
      </c>
      <c r="F6" s="12">
        <f>SUM(F7)</f>
        <v>4551.63</v>
      </c>
      <c r="G6" s="12">
        <f t="shared" ref="G6:U6" si="0">SUM(G7)</f>
        <v>3654.12</v>
      </c>
      <c r="H6" s="12">
        <f t="shared" si="0"/>
        <v>3511.95</v>
      </c>
      <c r="I6" s="12">
        <f t="shared" si="0"/>
        <v>72.27</v>
      </c>
      <c r="J6" s="12">
        <f t="shared" si="0"/>
        <v>69.900000000000006</v>
      </c>
      <c r="K6" s="12">
        <f t="shared" si="0"/>
        <v>897.51</v>
      </c>
      <c r="L6" s="12">
        <f t="shared" si="0"/>
        <v>0</v>
      </c>
      <c r="M6" s="12">
        <f t="shared" si="0"/>
        <v>786.79</v>
      </c>
      <c r="N6" s="12">
        <f t="shared" si="0"/>
        <v>25</v>
      </c>
      <c r="O6" s="12">
        <f t="shared" si="0"/>
        <v>0</v>
      </c>
      <c r="P6" s="12">
        <f t="shared" si="0"/>
        <v>0</v>
      </c>
      <c r="Q6" s="12">
        <f t="shared" si="0"/>
        <v>80</v>
      </c>
      <c r="R6" s="12">
        <f t="shared" si="0"/>
        <v>0</v>
      </c>
      <c r="S6" s="12">
        <f t="shared" si="0"/>
        <v>0</v>
      </c>
      <c r="T6" s="12">
        <f t="shared" si="0"/>
        <v>0</v>
      </c>
      <c r="U6" s="12">
        <f t="shared" si="0"/>
        <v>5.72</v>
      </c>
    </row>
    <row r="7" spans="1:21" ht="22.9" customHeight="1">
      <c r="A7" s="13"/>
      <c r="B7" s="13"/>
      <c r="C7" s="13"/>
      <c r="D7" s="11" t="s">
        <v>154</v>
      </c>
      <c r="E7" s="11" t="s">
        <v>155</v>
      </c>
      <c r="F7" s="21">
        <f>SUM(F8)</f>
        <v>4551.63</v>
      </c>
      <c r="G7" s="21">
        <f t="shared" ref="G7:U7" si="1">SUM(G8)</f>
        <v>3654.12</v>
      </c>
      <c r="H7" s="21">
        <f t="shared" si="1"/>
        <v>3511.95</v>
      </c>
      <c r="I7" s="21">
        <f t="shared" si="1"/>
        <v>72.27</v>
      </c>
      <c r="J7" s="21">
        <f t="shared" si="1"/>
        <v>69.900000000000006</v>
      </c>
      <c r="K7" s="21">
        <f t="shared" si="1"/>
        <v>897.51</v>
      </c>
      <c r="L7" s="21">
        <f t="shared" si="1"/>
        <v>0</v>
      </c>
      <c r="M7" s="21">
        <f t="shared" si="1"/>
        <v>786.79</v>
      </c>
      <c r="N7" s="21">
        <f t="shared" si="1"/>
        <v>25</v>
      </c>
      <c r="O7" s="21">
        <f t="shared" si="1"/>
        <v>0</v>
      </c>
      <c r="P7" s="21">
        <f t="shared" si="1"/>
        <v>0</v>
      </c>
      <c r="Q7" s="21">
        <f t="shared" si="1"/>
        <v>80</v>
      </c>
      <c r="R7" s="21">
        <f t="shared" si="1"/>
        <v>0</v>
      </c>
      <c r="S7" s="21">
        <f t="shared" si="1"/>
        <v>0</v>
      </c>
      <c r="T7" s="21">
        <f t="shared" si="1"/>
        <v>0</v>
      </c>
      <c r="U7" s="21">
        <f t="shared" si="1"/>
        <v>5.72</v>
      </c>
    </row>
    <row r="8" spans="1:21" ht="22.9" customHeight="1">
      <c r="A8" s="13"/>
      <c r="B8" s="13"/>
      <c r="C8" s="13"/>
      <c r="D8" s="11">
        <v>127016</v>
      </c>
      <c r="E8" s="11" t="s">
        <v>156</v>
      </c>
      <c r="F8" s="21">
        <f>SUM(F9:F14)</f>
        <v>4551.63</v>
      </c>
      <c r="G8" s="21">
        <f t="shared" ref="G8:U8" si="2">SUM(G9:G14)</f>
        <v>3654.12</v>
      </c>
      <c r="H8" s="21">
        <f t="shared" si="2"/>
        <v>3511.95</v>
      </c>
      <c r="I8" s="21">
        <f t="shared" si="2"/>
        <v>72.27</v>
      </c>
      <c r="J8" s="21">
        <f t="shared" si="2"/>
        <v>69.900000000000006</v>
      </c>
      <c r="K8" s="21">
        <f t="shared" si="2"/>
        <v>897.51</v>
      </c>
      <c r="L8" s="21">
        <f t="shared" si="2"/>
        <v>0</v>
      </c>
      <c r="M8" s="21">
        <f t="shared" si="2"/>
        <v>786.79</v>
      </c>
      <c r="N8" s="21">
        <f t="shared" si="2"/>
        <v>25</v>
      </c>
      <c r="O8" s="21">
        <f t="shared" si="2"/>
        <v>0</v>
      </c>
      <c r="P8" s="21">
        <f t="shared" si="2"/>
        <v>0</v>
      </c>
      <c r="Q8" s="21">
        <f t="shared" si="2"/>
        <v>80</v>
      </c>
      <c r="R8" s="21">
        <f t="shared" si="2"/>
        <v>0</v>
      </c>
      <c r="S8" s="21">
        <f t="shared" si="2"/>
        <v>0</v>
      </c>
      <c r="T8" s="21">
        <f t="shared" si="2"/>
        <v>0</v>
      </c>
      <c r="U8" s="21">
        <f t="shared" si="2"/>
        <v>5.72</v>
      </c>
    </row>
    <row r="9" spans="1:21" ht="19.5">
      <c r="A9" s="20" t="s">
        <v>169</v>
      </c>
      <c r="B9" s="20" t="s">
        <v>174</v>
      </c>
      <c r="C9" s="20" t="s">
        <v>171</v>
      </c>
      <c r="D9" s="18" t="s">
        <v>208</v>
      </c>
      <c r="E9" s="14" t="s">
        <v>178</v>
      </c>
      <c r="F9" s="19">
        <f t="shared" ref="F9:F14" si="3">SUM(G9+K9)</f>
        <v>3760.91</v>
      </c>
      <c r="G9" s="15">
        <f t="shared" ref="G9:G14" si="4">SUM(H9:J9)</f>
        <v>2868.4</v>
      </c>
      <c r="H9" s="15">
        <v>2726.23</v>
      </c>
      <c r="I9" s="15">
        <v>72.27</v>
      </c>
      <c r="J9" s="15">
        <v>69.900000000000006</v>
      </c>
      <c r="K9" s="15">
        <f t="shared" ref="K9:K14" si="5">SUM(L9:U9)</f>
        <v>892.51</v>
      </c>
      <c r="L9" s="15"/>
      <c r="M9" s="15">
        <v>781.79</v>
      </c>
      <c r="N9" s="15">
        <v>25</v>
      </c>
      <c r="O9" s="15"/>
      <c r="P9" s="15"/>
      <c r="Q9" s="15">
        <v>80</v>
      </c>
      <c r="R9" s="15"/>
      <c r="S9" s="15"/>
      <c r="T9" s="15"/>
      <c r="U9" s="15">
        <v>5.72</v>
      </c>
    </row>
    <row r="10" spans="1:21" ht="22.9" customHeight="1">
      <c r="A10" s="20" t="s">
        <v>182</v>
      </c>
      <c r="B10" s="20" t="s">
        <v>183</v>
      </c>
      <c r="C10" s="20" t="s">
        <v>183</v>
      </c>
      <c r="D10" s="18" t="s">
        <v>208</v>
      </c>
      <c r="E10" s="14" t="s">
        <v>185</v>
      </c>
      <c r="F10" s="19">
        <f t="shared" si="3"/>
        <v>364.69</v>
      </c>
      <c r="G10" s="15">
        <f t="shared" si="4"/>
        <v>364.69</v>
      </c>
      <c r="H10" s="15">
        <v>364.69</v>
      </c>
      <c r="I10" s="15"/>
      <c r="J10" s="15"/>
      <c r="K10" s="15">
        <f t="shared" si="5"/>
        <v>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ht="22.9" customHeight="1">
      <c r="A11" s="20" t="s">
        <v>186</v>
      </c>
      <c r="B11" s="20" t="s">
        <v>187</v>
      </c>
      <c r="C11" s="20" t="s">
        <v>174</v>
      </c>
      <c r="D11" s="18" t="s">
        <v>208</v>
      </c>
      <c r="E11" s="14" t="s">
        <v>189</v>
      </c>
      <c r="F11" s="19">
        <f t="shared" si="3"/>
        <v>421.03</v>
      </c>
      <c r="G11" s="15">
        <f t="shared" si="4"/>
        <v>421.03</v>
      </c>
      <c r="H11" s="15">
        <v>421.03</v>
      </c>
      <c r="I11" s="15"/>
      <c r="J11" s="15"/>
      <c r="K11" s="15">
        <f t="shared" si="5"/>
        <v>0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ht="22.9" customHeight="1">
      <c r="A12" s="20" t="s">
        <v>169</v>
      </c>
      <c r="B12" s="20" t="s">
        <v>170</v>
      </c>
      <c r="C12" s="20" t="s">
        <v>171</v>
      </c>
      <c r="D12" s="18" t="s">
        <v>208</v>
      </c>
      <c r="E12" s="14" t="s">
        <v>173</v>
      </c>
      <c r="F12" s="19">
        <f t="shared" si="3"/>
        <v>5</v>
      </c>
      <c r="G12" s="15">
        <f t="shared" si="4"/>
        <v>0</v>
      </c>
      <c r="H12" s="15"/>
      <c r="I12" s="15"/>
      <c r="J12" s="15"/>
      <c r="K12" s="15">
        <f t="shared" si="5"/>
        <v>5</v>
      </c>
      <c r="L12" s="15"/>
      <c r="M12" s="15">
        <v>5</v>
      </c>
      <c r="N12" s="15"/>
      <c r="O12" s="15"/>
      <c r="P12" s="15"/>
      <c r="Q12" s="15"/>
      <c r="R12" s="15"/>
      <c r="S12" s="15"/>
      <c r="T12" s="15"/>
      <c r="U12" s="15"/>
    </row>
    <row r="13" spans="1:21" ht="22.9" customHeight="1">
      <c r="A13" s="20" t="s">
        <v>169</v>
      </c>
      <c r="B13" s="20" t="s">
        <v>174</v>
      </c>
      <c r="C13" s="20" t="s">
        <v>170</v>
      </c>
      <c r="D13" s="18" t="s">
        <v>208</v>
      </c>
      <c r="E13" s="14" t="s">
        <v>176</v>
      </c>
      <c r="F13" s="19">
        <f t="shared" si="3"/>
        <v>0</v>
      </c>
      <c r="G13" s="15">
        <f t="shared" si="4"/>
        <v>0</v>
      </c>
      <c r="H13" s="15"/>
      <c r="I13" s="15"/>
      <c r="J13" s="15"/>
      <c r="K13" s="15">
        <f t="shared" si="5"/>
        <v>0</v>
      </c>
      <c r="L13" s="15"/>
      <c r="M13" s="15">
        <v>0</v>
      </c>
      <c r="N13" s="15"/>
      <c r="O13" s="15"/>
      <c r="P13" s="15"/>
      <c r="Q13" s="15"/>
      <c r="R13" s="15"/>
      <c r="S13" s="15"/>
      <c r="T13" s="15"/>
      <c r="U13" s="15"/>
    </row>
    <row r="14" spans="1:21" ht="22.9" customHeight="1">
      <c r="A14" s="20" t="s">
        <v>169</v>
      </c>
      <c r="B14" s="20" t="s">
        <v>179</v>
      </c>
      <c r="C14" s="20" t="s">
        <v>174</v>
      </c>
      <c r="D14" s="18" t="s">
        <v>208</v>
      </c>
      <c r="E14" s="14" t="s">
        <v>181</v>
      </c>
      <c r="F14" s="19">
        <f t="shared" si="3"/>
        <v>0</v>
      </c>
      <c r="G14" s="15">
        <f t="shared" si="4"/>
        <v>0</v>
      </c>
      <c r="H14" s="15"/>
      <c r="I14" s="15"/>
      <c r="J14" s="15"/>
      <c r="K14" s="15">
        <f t="shared" si="5"/>
        <v>0</v>
      </c>
      <c r="L14" s="15"/>
      <c r="M14" s="15">
        <v>0</v>
      </c>
      <c r="N14" s="15"/>
      <c r="O14" s="15"/>
      <c r="P14" s="15"/>
      <c r="Q14" s="15"/>
      <c r="R14" s="15"/>
      <c r="S14" s="15"/>
      <c r="T14" s="15"/>
      <c r="U14" s="1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activeCell="D22" sqref="D22"/>
    </sheetView>
  </sheetViews>
  <sheetFormatPr defaultColWidth="10" defaultRowHeight="13.5"/>
  <cols>
    <col min="1" max="1" width="24.625" style="1" customWidth="1"/>
    <col min="2" max="2" width="16" style="1" customWidth="1"/>
    <col min="3" max="4" width="22.25" style="1" customWidth="1"/>
    <col min="5" max="5" width="0.125" style="1" customWidth="1"/>
    <col min="6" max="6" width="9.75" style="1" customWidth="1"/>
    <col min="7" max="16384" width="10" style="1"/>
  </cols>
  <sheetData>
    <row r="1" spans="1:5" ht="16.350000000000001" customHeight="1">
      <c r="A1" s="2"/>
      <c r="D1" s="16" t="s">
        <v>219</v>
      </c>
    </row>
    <row r="2" spans="1:5" ht="31.9" customHeight="1">
      <c r="A2" s="64" t="s">
        <v>11</v>
      </c>
      <c r="B2" s="64"/>
      <c r="C2" s="64"/>
      <c r="D2" s="64"/>
    </row>
    <row r="3" spans="1:5" ht="18.95" customHeight="1">
      <c r="A3" s="60" t="s">
        <v>31</v>
      </c>
      <c r="B3" s="60"/>
      <c r="C3" s="60"/>
      <c r="D3" s="9" t="s">
        <v>32</v>
      </c>
      <c r="E3" s="2"/>
    </row>
    <row r="4" spans="1:5" ht="20.25" customHeight="1">
      <c r="A4" s="62" t="s">
        <v>33</v>
      </c>
      <c r="B4" s="62"/>
      <c r="C4" s="62" t="s">
        <v>34</v>
      </c>
      <c r="D4" s="62"/>
      <c r="E4" s="32"/>
    </row>
    <row r="5" spans="1:5" ht="20.25" customHeight="1">
      <c r="A5" s="10" t="s">
        <v>35</v>
      </c>
      <c r="B5" s="10" t="s">
        <v>36</v>
      </c>
      <c r="C5" s="10" t="s">
        <v>35</v>
      </c>
      <c r="D5" s="10" t="s">
        <v>36</v>
      </c>
      <c r="E5" s="32"/>
    </row>
    <row r="6" spans="1:5" ht="20.25" customHeight="1">
      <c r="A6" s="13" t="s">
        <v>220</v>
      </c>
      <c r="B6" s="12">
        <f>SUM(B7:B12)</f>
        <v>4551.63</v>
      </c>
      <c r="C6" s="13" t="s">
        <v>221</v>
      </c>
      <c r="D6" s="21">
        <f>SUM(D7:D36)</f>
        <v>4551.63</v>
      </c>
      <c r="E6" s="33"/>
    </row>
    <row r="7" spans="1:5" ht="20.25" customHeight="1">
      <c r="A7" s="14" t="s">
        <v>222</v>
      </c>
      <c r="B7" s="15">
        <v>4551.63</v>
      </c>
      <c r="C7" s="14" t="s">
        <v>41</v>
      </c>
      <c r="D7" s="19"/>
      <c r="E7" s="33"/>
    </row>
    <row r="8" spans="1:5" ht="20.25" customHeight="1">
      <c r="A8" s="14" t="s">
        <v>223</v>
      </c>
      <c r="B8" s="15"/>
      <c r="C8" s="14" t="s">
        <v>45</v>
      </c>
      <c r="D8" s="19"/>
      <c r="E8" s="33"/>
    </row>
    <row r="9" spans="1:5" ht="31.15" customHeight="1">
      <c r="A9" s="14" t="s">
        <v>48</v>
      </c>
      <c r="B9" s="15"/>
      <c r="C9" s="14" t="s">
        <v>49</v>
      </c>
      <c r="D9" s="19"/>
      <c r="E9" s="33"/>
    </row>
    <row r="10" spans="1:5" ht="20.25" customHeight="1">
      <c r="A10" s="14" t="s">
        <v>224</v>
      </c>
      <c r="B10" s="15"/>
      <c r="C10" s="14" t="s">
        <v>53</v>
      </c>
      <c r="D10" s="19"/>
      <c r="E10" s="33"/>
    </row>
    <row r="11" spans="1:5" ht="20.25" customHeight="1">
      <c r="A11" s="14" t="s">
        <v>225</v>
      </c>
      <c r="B11" s="15"/>
      <c r="C11" s="14" t="s">
        <v>57</v>
      </c>
      <c r="D11" s="19">
        <v>3765.91</v>
      </c>
      <c r="E11" s="33"/>
    </row>
    <row r="12" spans="1:5" ht="20.25" customHeight="1">
      <c r="A12" s="14" t="s">
        <v>226</v>
      </c>
      <c r="B12" s="15"/>
      <c r="C12" s="14" t="s">
        <v>61</v>
      </c>
      <c r="D12" s="19"/>
      <c r="E12" s="33"/>
    </row>
    <row r="13" spans="1:5" ht="20.25" customHeight="1">
      <c r="A13" s="13" t="s">
        <v>227</v>
      </c>
      <c r="B13" s="12"/>
      <c r="C13" s="14" t="s">
        <v>65</v>
      </c>
      <c r="D13" s="19"/>
      <c r="E13" s="33"/>
    </row>
    <row r="14" spans="1:5" ht="20.25" customHeight="1">
      <c r="A14" s="14" t="s">
        <v>222</v>
      </c>
      <c r="B14" s="15"/>
      <c r="C14" s="14" t="s">
        <v>69</v>
      </c>
      <c r="D14" s="19">
        <v>364.69</v>
      </c>
      <c r="E14" s="33"/>
    </row>
    <row r="15" spans="1:5" ht="20.25" customHeight="1">
      <c r="A15" s="14" t="s">
        <v>224</v>
      </c>
      <c r="B15" s="15"/>
      <c r="C15" s="14" t="s">
        <v>73</v>
      </c>
      <c r="D15" s="19"/>
      <c r="E15" s="33"/>
    </row>
    <row r="16" spans="1:5" ht="20.25" customHeight="1">
      <c r="A16" s="14" t="s">
        <v>225</v>
      </c>
      <c r="B16" s="15"/>
      <c r="C16" s="14" t="s">
        <v>77</v>
      </c>
      <c r="D16" s="19">
        <v>421.03</v>
      </c>
      <c r="E16" s="33"/>
    </row>
    <row r="17" spans="1:5" ht="20.25" customHeight="1">
      <c r="A17" s="14" t="s">
        <v>226</v>
      </c>
      <c r="B17" s="15"/>
      <c r="C17" s="14" t="s">
        <v>81</v>
      </c>
      <c r="D17" s="19"/>
      <c r="E17" s="33"/>
    </row>
    <row r="18" spans="1:5" ht="20.25" customHeight="1">
      <c r="A18" s="14"/>
      <c r="B18" s="15"/>
      <c r="C18" s="14" t="s">
        <v>85</v>
      </c>
      <c r="D18" s="19"/>
      <c r="E18" s="33"/>
    </row>
    <row r="19" spans="1:5" ht="20.25" customHeight="1">
      <c r="A19" s="14"/>
      <c r="B19" s="14"/>
      <c r="C19" s="14" t="s">
        <v>89</v>
      </c>
      <c r="D19" s="19"/>
      <c r="E19" s="33"/>
    </row>
    <row r="20" spans="1:5" ht="20.25" customHeight="1">
      <c r="A20" s="14"/>
      <c r="B20" s="14"/>
      <c r="C20" s="14" t="s">
        <v>93</v>
      </c>
      <c r="D20" s="19"/>
      <c r="E20" s="33"/>
    </row>
    <row r="21" spans="1:5" ht="20.25" customHeight="1">
      <c r="A21" s="14"/>
      <c r="B21" s="14"/>
      <c r="C21" s="14" t="s">
        <v>97</v>
      </c>
      <c r="D21" s="19"/>
      <c r="E21" s="33"/>
    </row>
    <row r="22" spans="1:5" ht="20.25" customHeight="1">
      <c r="A22" s="14"/>
      <c r="B22" s="14"/>
      <c r="C22" s="14" t="s">
        <v>100</v>
      </c>
      <c r="D22" s="19"/>
      <c r="E22" s="33"/>
    </row>
    <row r="23" spans="1:5" ht="20.25" customHeight="1">
      <c r="A23" s="14"/>
      <c r="B23" s="14"/>
      <c r="C23" s="14" t="s">
        <v>103</v>
      </c>
      <c r="D23" s="19"/>
      <c r="E23" s="33"/>
    </row>
    <row r="24" spans="1:5" ht="20.25" customHeight="1">
      <c r="A24" s="14"/>
      <c r="B24" s="14"/>
      <c r="C24" s="14" t="s">
        <v>105</v>
      </c>
      <c r="D24" s="19"/>
      <c r="E24" s="33"/>
    </row>
    <row r="25" spans="1:5" ht="20.25" customHeight="1">
      <c r="A25" s="14"/>
      <c r="B25" s="14"/>
      <c r="C25" s="14" t="s">
        <v>107</v>
      </c>
      <c r="D25" s="19"/>
      <c r="E25" s="33"/>
    </row>
    <row r="26" spans="1:5" ht="20.25" customHeight="1">
      <c r="A26" s="14"/>
      <c r="B26" s="14"/>
      <c r="C26" s="14" t="s">
        <v>109</v>
      </c>
      <c r="D26" s="19"/>
      <c r="E26" s="33"/>
    </row>
    <row r="27" spans="1:5" ht="20.25" customHeight="1">
      <c r="A27" s="14"/>
      <c r="B27" s="14"/>
      <c r="C27" s="14" t="s">
        <v>111</v>
      </c>
      <c r="D27" s="19"/>
      <c r="E27" s="33"/>
    </row>
    <row r="28" spans="1:5" ht="20.25" customHeight="1">
      <c r="A28" s="14"/>
      <c r="B28" s="14"/>
      <c r="C28" s="14" t="s">
        <v>113</v>
      </c>
      <c r="D28" s="19"/>
      <c r="E28" s="33"/>
    </row>
    <row r="29" spans="1:5" ht="20.25" customHeight="1">
      <c r="A29" s="14"/>
      <c r="B29" s="14"/>
      <c r="C29" s="14" t="s">
        <v>115</v>
      </c>
      <c r="D29" s="19"/>
      <c r="E29" s="33"/>
    </row>
    <row r="30" spans="1:5" ht="20.25" customHeight="1">
      <c r="A30" s="14"/>
      <c r="B30" s="14"/>
      <c r="C30" s="14" t="s">
        <v>117</v>
      </c>
      <c r="D30" s="19"/>
      <c r="E30" s="33"/>
    </row>
    <row r="31" spans="1:5" ht="20.25" customHeight="1">
      <c r="A31" s="14"/>
      <c r="B31" s="14"/>
      <c r="C31" s="14" t="s">
        <v>119</v>
      </c>
      <c r="D31" s="19"/>
      <c r="E31" s="33"/>
    </row>
    <row r="32" spans="1:5" ht="20.25" customHeight="1">
      <c r="A32" s="14"/>
      <c r="B32" s="14"/>
      <c r="C32" s="14" t="s">
        <v>121</v>
      </c>
      <c r="D32" s="19"/>
      <c r="E32" s="33"/>
    </row>
    <row r="33" spans="1:5" ht="20.25" customHeight="1">
      <c r="A33" s="14"/>
      <c r="B33" s="14"/>
      <c r="C33" s="14" t="s">
        <v>123</v>
      </c>
      <c r="D33" s="19"/>
      <c r="E33" s="33"/>
    </row>
    <row r="34" spans="1:5" ht="20.25" customHeight="1">
      <c r="A34" s="14"/>
      <c r="B34" s="14"/>
      <c r="C34" s="14" t="s">
        <v>124</v>
      </c>
      <c r="D34" s="19"/>
      <c r="E34" s="33"/>
    </row>
    <row r="35" spans="1:5" ht="20.25" customHeight="1">
      <c r="A35" s="14"/>
      <c r="B35" s="14"/>
      <c r="C35" s="14" t="s">
        <v>125</v>
      </c>
      <c r="D35" s="19"/>
      <c r="E35" s="33"/>
    </row>
    <row r="36" spans="1:5" ht="20.25" customHeight="1">
      <c r="A36" s="14"/>
      <c r="B36" s="14"/>
      <c r="C36" s="14" t="s">
        <v>126</v>
      </c>
      <c r="D36" s="19"/>
      <c r="E36" s="33"/>
    </row>
    <row r="37" spans="1:5" ht="20.25" customHeight="1">
      <c r="A37" s="14"/>
      <c r="B37" s="14"/>
      <c r="C37" s="14"/>
      <c r="D37" s="14"/>
      <c r="E37" s="33"/>
    </row>
    <row r="38" spans="1:5" ht="20.25" customHeight="1">
      <c r="A38" s="13"/>
      <c r="B38" s="13"/>
      <c r="C38" s="13" t="s">
        <v>228</v>
      </c>
      <c r="D38" s="12"/>
      <c r="E38" s="34"/>
    </row>
    <row r="39" spans="1:5" ht="20.25" customHeight="1">
      <c r="A39" s="13"/>
      <c r="B39" s="13"/>
      <c r="C39" s="13"/>
      <c r="D39" s="13"/>
      <c r="E39" s="34"/>
    </row>
    <row r="40" spans="1:5" ht="20.25" customHeight="1">
      <c r="A40" s="17" t="s">
        <v>229</v>
      </c>
      <c r="B40" s="12">
        <f>SUM(B6,B13)</f>
        <v>4551.63</v>
      </c>
      <c r="C40" s="17" t="s">
        <v>230</v>
      </c>
      <c r="D40" s="21">
        <f>D6-D38</f>
        <v>4551.63</v>
      </c>
      <c r="E40" s="34"/>
    </row>
  </sheetData>
  <mergeCells count="4">
    <mergeCell ref="A2:D2"/>
    <mergeCell ref="A3:C3"/>
    <mergeCell ref="A4:B4"/>
    <mergeCell ref="C4:D4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C12" sqref="C12"/>
    </sheetView>
  </sheetViews>
  <sheetFormatPr defaultColWidth="9" defaultRowHeight="13.5"/>
  <cols>
    <col min="1" max="1" width="24.125" style="22" customWidth="1"/>
    <col min="2" max="2" width="23.625" style="22" customWidth="1"/>
    <col min="3" max="3" width="16.375" style="22" customWidth="1"/>
    <col min="4" max="4" width="11.5" style="22" customWidth="1"/>
    <col min="5" max="5" width="16.125" style="22" customWidth="1"/>
    <col min="6" max="6" width="16.375" style="22" customWidth="1"/>
    <col min="7" max="7" width="15.25" style="22" customWidth="1"/>
    <col min="8" max="8" width="21.875" style="22" customWidth="1"/>
    <col min="9" max="16384" width="9" style="22"/>
  </cols>
  <sheetData>
    <row r="1" spans="1:8" ht="14.25" customHeight="1">
      <c r="A1" s="2"/>
      <c r="H1" s="22" t="s">
        <v>231</v>
      </c>
    </row>
    <row r="2" spans="1:8" ht="37.700000000000003" customHeight="1">
      <c r="A2" s="67" t="s">
        <v>12</v>
      </c>
      <c r="B2" s="67"/>
      <c r="C2" s="67"/>
      <c r="D2" s="67"/>
      <c r="E2" s="67"/>
      <c r="F2" s="67"/>
      <c r="G2" s="67"/>
      <c r="H2" s="67"/>
    </row>
    <row r="3" spans="1:8" ht="21.2" customHeight="1">
      <c r="A3" s="68" t="s">
        <v>31</v>
      </c>
      <c r="B3" s="68"/>
      <c r="C3" s="68"/>
      <c r="D3" s="68"/>
      <c r="E3" s="68"/>
    </row>
    <row r="4" spans="1:8" ht="15.75" customHeight="1">
      <c r="G4" s="61" t="s">
        <v>32</v>
      </c>
      <c r="H4" s="61"/>
    </row>
    <row r="5" spans="1:8" ht="21.95" customHeight="1">
      <c r="A5" s="69" t="s">
        <v>159</v>
      </c>
      <c r="B5" s="69" t="s">
        <v>160</v>
      </c>
      <c r="C5" s="69" t="s">
        <v>136</v>
      </c>
      <c r="D5" s="69" t="s">
        <v>161</v>
      </c>
      <c r="E5" s="69"/>
      <c r="F5" s="69"/>
      <c r="G5" s="69"/>
      <c r="H5" s="69" t="s">
        <v>162</v>
      </c>
    </row>
    <row r="6" spans="1:8" ht="22.7" customHeight="1">
      <c r="A6" s="69"/>
      <c r="B6" s="69"/>
      <c r="C6" s="69"/>
      <c r="D6" s="69" t="s">
        <v>138</v>
      </c>
      <c r="E6" s="69" t="s">
        <v>232</v>
      </c>
      <c r="F6" s="69"/>
      <c r="G6" s="69" t="s">
        <v>233</v>
      </c>
      <c r="H6" s="69"/>
    </row>
    <row r="7" spans="1:8" ht="34.700000000000003" customHeight="1">
      <c r="A7" s="69"/>
      <c r="B7" s="69"/>
      <c r="C7" s="69"/>
      <c r="D7" s="69"/>
      <c r="E7" s="3" t="s">
        <v>211</v>
      </c>
      <c r="F7" s="3" t="s">
        <v>202</v>
      </c>
      <c r="G7" s="69"/>
      <c r="H7" s="69"/>
    </row>
    <row r="8" spans="1:8" ht="20.45" customHeight="1">
      <c r="A8" s="23"/>
      <c r="B8" s="23" t="s">
        <v>136</v>
      </c>
      <c r="C8" s="29">
        <v>4551.63</v>
      </c>
      <c r="D8" s="29">
        <v>3654.13</v>
      </c>
      <c r="E8" s="29">
        <v>3511.95</v>
      </c>
      <c r="F8" s="29">
        <v>69.900000000000006</v>
      </c>
      <c r="G8" s="29">
        <v>72.28</v>
      </c>
      <c r="H8" s="29">
        <v>897.5</v>
      </c>
    </row>
    <row r="9" spans="1:8" ht="22.7" customHeight="1">
      <c r="A9" s="25"/>
      <c r="B9" s="25" t="s">
        <v>155</v>
      </c>
      <c r="C9" s="29">
        <v>4551.63</v>
      </c>
      <c r="D9" s="29">
        <v>3654.13</v>
      </c>
      <c r="E9" s="29">
        <v>3511.95</v>
      </c>
      <c r="F9" s="29">
        <v>69.900000000000006</v>
      </c>
      <c r="G9" s="29">
        <v>72.28</v>
      </c>
      <c r="H9" s="29">
        <v>897.5</v>
      </c>
    </row>
    <row r="10" spans="1:8" ht="22.7" customHeight="1">
      <c r="A10" s="25"/>
      <c r="B10" s="25" t="s">
        <v>156</v>
      </c>
      <c r="C10" s="29">
        <v>4551.63</v>
      </c>
      <c r="D10" s="29">
        <v>3654.13</v>
      </c>
      <c r="E10" s="29">
        <v>3511.95</v>
      </c>
      <c r="F10" s="29">
        <v>69.900000000000006</v>
      </c>
      <c r="G10" s="29">
        <v>72.28</v>
      </c>
      <c r="H10" s="29">
        <v>897.5</v>
      </c>
    </row>
    <row r="11" spans="1:8" ht="22.7" customHeight="1">
      <c r="A11" s="30">
        <v>205</v>
      </c>
      <c r="B11" s="25" t="s">
        <v>234</v>
      </c>
      <c r="C11" s="29">
        <v>3765.91</v>
      </c>
      <c r="D11" s="29">
        <v>2868.41</v>
      </c>
      <c r="E11" s="29">
        <v>2726.23</v>
      </c>
      <c r="F11" s="29">
        <v>69.900000000000006</v>
      </c>
      <c r="G11" s="29">
        <v>72.28</v>
      </c>
      <c r="H11" s="29">
        <v>897.5</v>
      </c>
    </row>
    <row r="12" spans="1:8" ht="23.45" customHeight="1">
      <c r="A12" s="30">
        <v>20502</v>
      </c>
      <c r="B12" s="25" t="s">
        <v>235</v>
      </c>
      <c r="C12" s="29">
        <v>3760.91</v>
      </c>
      <c r="D12" s="29">
        <v>2868.41</v>
      </c>
      <c r="E12" s="29">
        <v>2726.23</v>
      </c>
      <c r="F12" s="29">
        <v>69.900000000000006</v>
      </c>
      <c r="G12" s="29">
        <v>72.28</v>
      </c>
      <c r="H12" s="29">
        <v>892.5</v>
      </c>
    </row>
    <row r="13" spans="1:8" ht="26.45" customHeight="1">
      <c r="A13" s="30">
        <v>2050201</v>
      </c>
      <c r="B13" s="25" t="s">
        <v>236</v>
      </c>
      <c r="C13" s="5">
        <v>0</v>
      </c>
      <c r="D13" s="5">
        <v>0</v>
      </c>
      <c r="E13" s="31">
        <v>0</v>
      </c>
      <c r="F13" s="31">
        <v>0</v>
      </c>
      <c r="G13" s="31">
        <v>0</v>
      </c>
      <c r="H13" s="31">
        <v>0</v>
      </c>
    </row>
    <row r="14" spans="1:8" ht="26.45" customHeight="1">
      <c r="A14" s="30">
        <v>2050299</v>
      </c>
      <c r="B14" s="25" t="s">
        <v>237</v>
      </c>
      <c r="C14" s="5">
        <v>3760.91</v>
      </c>
      <c r="D14" s="5">
        <v>2868.41</v>
      </c>
      <c r="E14" s="31">
        <v>2726.23</v>
      </c>
      <c r="F14" s="31">
        <v>69.900000000000006</v>
      </c>
      <c r="G14" s="31">
        <v>72.28</v>
      </c>
      <c r="H14" s="31">
        <v>892.5</v>
      </c>
    </row>
    <row r="15" spans="1:8" ht="23.45" customHeight="1">
      <c r="A15" s="30">
        <v>20501</v>
      </c>
      <c r="B15" s="25" t="s">
        <v>238</v>
      </c>
      <c r="C15" s="29">
        <v>5</v>
      </c>
      <c r="D15" s="29">
        <v>0</v>
      </c>
      <c r="E15" s="29">
        <v>0</v>
      </c>
      <c r="F15" s="29">
        <v>0</v>
      </c>
      <c r="G15" s="29">
        <v>0</v>
      </c>
      <c r="H15" s="29">
        <v>5</v>
      </c>
    </row>
    <row r="16" spans="1:8" ht="26.45" customHeight="1">
      <c r="A16" s="30">
        <v>2050199</v>
      </c>
      <c r="B16" s="25" t="s">
        <v>239</v>
      </c>
      <c r="C16" s="5">
        <v>5</v>
      </c>
      <c r="D16" s="5">
        <v>0</v>
      </c>
      <c r="E16" s="31">
        <v>0</v>
      </c>
      <c r="F16" s="31">
        <v>0</v>
      </c>
      <c r="G16" s="31">
        <v>0</v>
      </c>
      <c r="H16" s="31">
        <v>5</v>
      </c>
    </row>
    <row r="17" spans="1:8" ht="23.45" customHeight="1">
      <c r="A17" s="30">
        <v>20503</v>
      </c>
      <c r="B17" s="25" t="s">
        <v>240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</row>
    <row r="18" spans="1:8" ht="26.45" customHeight="1">
      <c r="A18" s="30">
        <v>2050302</v>
      </c>
      <c r="B18" s="25" t="s">
        <v>241</v>
      </c>
      <c r="C18" s="5">
        <v>0</v>
      </c>
      <c r="D18" s="5">
        <v>0</v>
      </c>
      <c r="E18" s="31">
        <v>0</v>
      </c>
      <c r="F18" s="31">
        <v>0</v>
      </c>
      <c r="G18" s="31">
        <v>0</v>
      </c>
      <c r="H18" s="31">
        <v>0</v>
      </c>
    </row>
    <row r="19" spans="1:8" ht="22.7" customHeight="1">
      <c r="A19" s="30">
        <v>208</v>
      </c>
      <c r="B19" s="25" t="s">
        <v>242</v>
      </c>
      <c r="C19" s="29">
        <v>364.69</v>
      </c>
      <c r="D19" s="29">
        <v>364.69</v>
      </c>
      <c r="E19" s="29">
        <v>364.69</v>
      </c>
      <c r="F19" s="29">
        <v>0</v>
      </c>
      <c r="G19" s="29">
        <v>0</v>
      </c>
      <c r="H19" s="29">
        <v>0</v>
      </c>
    </row>
    <row r="20" spans="1:8" ht="23.45" customHeight="1">
      <c r="A20" s="30">
        <v>20805</v>
      </c>
      <c r="B20" s="25" t="s">
        <v>243</v>
      </c>
      <c r="C20" s="29">
        <v>364.69</v>
      </c>
      <c r="D20" s="29">
        <v>364.69</v>
      </c>
      <c r="E20" s="29">
        <v>364.69</v>
      </c>
      <c r="F20" s="29">
        <v>0</v>
      </c>
      <c r="G20" s="29">
        <v>0</v>
      </c>
      <c r="H20" s="29">
        <v>0</v>
      </c>
    </row>
    <row r="21" spans="1:8" ht="26.45" customHeight="1">
      <c r="A21" s="30">
        <v>2080505</v>
      </c>
      <c r="B21" s="25" t="s">
        <v>244</v>
      </c>
      <c r="C21" s="5">
        <v>364.69</v>
      </c>
      <c r="D21" s="5">
        <v>364.69</v>
      </c>
      <c r="E21" s="31">
        <v>364.69</v>
      </c>
      <c r="F21" s="31">
        <v>0</v>
      </c>
      <c r="G21" s="31">
        <v>0</v>
      </c>
      <c r="H21" s="31">
        <v>0</v>
      </c>
    </row>
    <row r="22" spans="1:8" ht="22.7" customHeight="1">
      <c r="A22" s="30">
        <v>210</v>
      </c>
      <c r="B22" s="25" t="s">
        <v>245</v>
      </c>
      <c r="C22" s="29">
        <v>421.03</v>
      </c>
      <c r="D22" s="29">
        <v>421.03</v>
      </c>
      <c r="E22" s="29">
        <v>421.03</v>
      </c>
      <c r="F22" s="29">
        <v>0</v>
      </c>
      <c r="G22" s="29">
        <v>0</v>
      </c>
      <c r="H22" s="29">
        <v>0</v>
      </c>
    </row>
    <row r="23" spans="1:8" ht="23.45" customHeight="1">
      <c r="A23" s="30">
        <v>21011</v>
      </c>
      <c r="B23" s="25" t="s">
        <v>246</v>
      </c>
      <c r="C23" s="29">
        <v>421.03</v>
      </c>
      <c r="D23" s="29">
        <v>421.03</v>
      </c>
      <c r="E23" s="29">
        <v>421.03</v>
      </c>
      <c r="F23" s="29">
        <v>0</v>
      </c>
      <c r="G23" s="29">
        <v>0</v>
      </c>
      <c r="H23" s="29">
        <v>0</v>
      </c>
    </row>
    <row r="24" spans="1:8" ht="26.45" customHeight="1">
      <c r="A24" s="30">
        <v>2101102</v>
      </c>
      <c r="B24" s="25" t="s">
        <v>247</v>
      </c>
      <c r="C24" s="5">
        <v>421.03</v>
      </c>
      <c r="D24" s="5">
        <v>421.03</v>
      </c>
      <c r="E24" s="31">
        <v>421.03</v>
      </c>
      <c r="F24" s="31">
        <v>0</v>
      </c>
      <c r="G24" s="31">
        <v>0</v>
      </c>
      <c r="H24" s="31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2023-10-06T09:26:53Z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CC80A2E573904B81AC185FACC8D995E3_13</vt:lpwstr>
  </property>
  <property fmtid="{D5CDD505-2E9C-101B-9397-08002B2CF9AE}" pid="3" name="KSOProductBuildVer">
    <vt:lpwstr>2052-12.1.0.15374</vt:lpwstr>
  </property>
</Properties>
</file>